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โจ\งานนักพัฒนาชุมชน\กองทุนวันละบาท\การเงิน\รับ-จ่ายรวมทั้งปี\"/>
    </mc:Choice>
  </mc:AlternateContent>
  <xr:revisionPtr revIDLastSave="0" documentId="13_ncr:1_{3253AA55-9FF1-4EC6-B7AF-1AF8F7FB8A8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รับจ่าย ปี 2562" sheetId="1" r:id="rId1"/>
    <sheet name="จ่าย ปี62" sheetId="2" r:id="rId2"/>
    <sheet name="รับจากสมาชิก" sheetId="3" r:id="rId3"/>
  </sheets>
  <definedNames>
    <definedName name="_xlnm.Print_Area" localSheetId="1">'จ่าย ปี62'!$A$1:$R$61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9" i="1" l="1"/>
  <c r="B16" i="3" l="1"/>
  <c r="C16" i="3" s="1"/>
  <c r="C15" i="3"/>
  <c r="E15" i="3" s="1"/>
  <c r="C14" i="3"/>
  <c r="E14" i="3" s="1"/>
  <c r="D16" i="3" l="1"/>
  <c r="C13" i="3" l="1"/>
  <c r="E13" i="3" s="1"/>
  <c r="B16" i="2"/>
  <c r="E11" i="3" l="1"/>
  <c r="E7" i="3"/>
  <c r="C4" i="3"/>
  <c r="E4" i="3" s="1"/>
  <c r="C7" i="3"/>
  <c r="C8" i="3"/>
  <c r="E8" i="3" s="1"/>
  <c r="C9" i="3"/>
  <c r="E9" i="3" s="1"/>
  <c r="C10" i="3"/>
  <c r="E10" i="3" s="1"/>
  <c r="C11" i="3"/>
  <c r="C12" i="3"/>
  <c r="E12" i="3" s="1"/>
  <c r="C6" i="3"/>
  <c r="E6" i="3" s="1"/>
  <c r="C5" i="3"/>
  <c r="E5" i="3" s="1"/>
  <c r="E16" i="3" l="1"/>
  <c r="O14" i="2"/>
  <c r="O11" i="2"/>
  <c r="D16" i="2" l="1"/>
  <c r="B16" i="1"/>
  <c r="D24" i="1" s="1"/>
  <c r="O6" i="2"/>
  <c r="O5" i="2"/>
  <c r="O4" i="2"/>
  <c r="O15" i="2"/>
  <c r="O13" i="2"/>
  <c r="O12" i="2"/>
  <c r="O10" i="2"/>
  <c r="O9" i="2"/>
  <c r="O8" i="2"/>
  <c r="O7" i="2"/>
  <c r="D15" i="1"/>
  <c r="D14" i="1"/>
  <c r="D13" i="1"/>
  <c r="C16" i="1"/>
  <c r="D12" i="1"/>
  <c r="D11" i="1"/>
  <c r="D10" i="1"/>
  <c r="D9" i="1"/>
  <c r="D8" i="1"/>
  <c r="D7" i="1"/>
  <c r="D6" i="1"/>
  <c r="D5" i="1"/>
  <c r="D4" i="1"/>
  <c r="N16" i="2"/>
  <c r="L16" i="2"/>
  <c r="M16" i="2"/>
  <c r="J16" i="2"/>
  <c r="K16" i="2"/>
  <c r="H16" i="2"/>
  <c r="I16" i="2"/>
  <c r="F16" i="2"/>
  <c r="G16" i="2"/>
  <c r="E16" i="2"/>
  <c r="C16" i="2"/>
  <c r="O16" i="2" l="1"/>
  <c r="D16" i="1"/>
</calcChain>
</file>

<file path=xl/sharedStrings.xml><?xml version="1.0" encoding="utf-8"?>
<sst xmlns="http://schemas.openxmlformats.org/spreadsheetml/2006/main" count="102" uniqueCount="54">
  <si>
    <t>เดือน</t>
  </si>
  <si>
    <t>สุทธิ</t>
  </si>
  <si>
    <t>มกราคม</t>
  </si>
  <si>
    <t>จ่าย</t>
  </si>
  <si>
    <t>เมษายน</t>
  </si>
  <si>
    <t>มิถุนายน</t>
  </si>
  <si>
    <t>กันยายน</t>
  </si>
  <si>
    <t>มีนาคม</t>
  </si>
  <si>
    <t>พฤษาคม</t>
  </si>
  <si>
    <t>กรกฏาคม</t>
  </si>
  <si>
    <t>สิงหาคม</t>
  </si>
  <si>
    <t>ธันวาคม</t>
  </si>
  <si>
    <t>พฤศจิกายน</t>
  </si>
  <si>
    <t>ตุลาคม</t>
  </si>
  <si>
    <t>รวม</t>
  </si>
  <si>
    <t>คลอดบุตร</t>
  </si>
  <si>
    <t>สูงอายุ</t>
  </si>
  <si>
    <t>นอนโรงพยาบาล</t>
  </si>
  <si>
    <t>เสียชีวิต</t>
  </si>
  <si>
    <t>อื่นๆ</t>
  </si>
  <si>
    <t>ราย</t>
  </si>
  <si>
    <t>จำนวน</t>
  </si>
  <si>
    <t>รับจากสมาชิก</t>
  </si>
  <si>
    <t>ดอกเบี้ยธนาคาร</t>
  </si>
  <si>
    <t>รับจาก อบต.</t>
  </si>
  <si>
    <t>กุมภาพันธ์</t>
  </si>
  <si>
    <t>ผลรวม</t>
  </si>
  <si>
    <t>จำนาน</t>
  </si>
  <si>
    <t>หมายเหตุ</t>
  </si>
  <si>
    <t>ทุนการศึกษา</t>
  </si>
  <si>
    <t>พฤษภาคม</t>
  </si>
  <si>
    <t>กรกฎาคม</t>
  </si>
  <si>
    <t>สาธารณภัย</t>
  </si>
  <si>
    <t>PA 3790731  -</t>
  </si>
  <si>
    <t>PA 3791330</t>
  </si>
  <si>
    <t>รางวัลสลาก ธกส.</t>
  </si>
  <si>
    <t>รับ(สมาชิก)</t>
  </si>
  <si>
    <t xml:space="preserve"> สลาก ธกส.</t>
  </si>
  <si>
    <t>เงินบริจาค</t>
  </si>
  <si>
    <t xml:space="preserve"> -</t>
  </si>
  <si>
    <t>-</t>
  </si>
  <si>
    <t>รัฐบาลสมทบ</t>
  </si>
  <si>
    <t>รับ-จ่าย ปี 2562</t>
  </si>
  <si>
    <t>การจัดสวัสดิการ ปี 2562</t>
  </si>
  <si>
    <t xml:space="preserve">สรุป รายรับ ปี 2562          </t>
  </si>
  <si>
    <t>รายรับจากสมาชิก ปี 62</t>
  </si>
  <si>
    <t>ค่าสมัคร</t>
  </si>
  <si>
    <t>คน</t>
  </si>
  <si>
    <t>เงิน</t>
  </si>
  <si>
    <t>เงินสมทบ</t>
  </si>
  <si>
    <t xml:space="preserve"> เงินในสมุดบัญชี 1 01 245 2 67076 9   ณ. 31/12/62</t>
  </si>
  <si>
    <t xml:space="preserve">เงินในสมุดบัญชี 2 01 245 2 85374 9  ณ. 31/12/62 </t>
  </si>
  <si>
    <t>เปรียบเทียบรายรับ-รายจ่าย ปี 2562</t>
  </si>
  <si>
    <t>ที่มาของรายรับ ปี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</si>
</sst>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2"/>
      <color theme="1"/>
      <name val="TH SarabunPSK"/>
      <family val="2"/>
    </font>
    <font>
      <sz val="13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Angsana New"/>
      <family val="1"/>
    </font>
    <font>
      <b/>
      <sz val="10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/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87" fontId="4" fillId="0" borderId="4" xfId="1" applyNumberFormat="1" applyFont="1" applyBorder="1" applyAlignment="1">
      <alignment horizontal="center"/>
    </xf>
    <xf numFmtId="187" fontId="4" fillId="0" borderId="1" xfId="0" applyNumberFormat="1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187" fontId="4" fillId="0" borderId="0" xfId="0" applyNumberFormat="1" applyFont="1" applyBorder="1"/>
    <xf numFmtId="187" fontId="4" fillId="0" borderId="7" xfId="1" applyNumberFormat="1" applyFont="1" applyBorder="1" applyAlignment="1">
      <alignment horizontal="center"/>
    </xf>
    <xf numFmtId="187" fontId="4" fillId="0" borderId="8" xfId="1" applyNumberFormat="1" applyFont="1" applyBorder="1" applyAlignment="1">
      <alignment horizontal="center"/>
    </xf>
    <xf numFmtId="0" fontId="4" fillId="0" borderId="8" xfId="0" applyFont="1" applyBorder="1"/>
    <xf numFmtId="0" fontId="6" fillId="0" borderId="0" xfId="0" applyFont="1" applyBorder="1" applyAlignment="1">
      <alignment horizontal="center"/>
    </xf>
    <xf numFmtId="187" fontId="8" fillId="0" borderId="1" xfId="1" applyNumberFormat="1" applyFont="1" applyBorder="1" applyAlignment="1">
      <alignment horizontal="center"/>
    </xf>
    <xf numFmtId="187" fontId="0" fillId="0" borderId="1" xfId="0" applyNumberFormat="1" applyBorder="1"/>
    <xf numFmtId="0" fontId="4" fillId="0" borderId="7" xfId="0" applyFont="1" applyFill="1" applyBorder="1" applyAlignment="1">
      <alignment horizontal="center"/>
    </xf>
    <xf numFmtId="187" fontId="4" fillId="0" borderId="7" xfId="1" applyNumberFormat="1" applyFont="1" applyFill="1" applyBorder="1" applyAlignment="1">
      <alignment horizontal="center"/>
    </xf>
    <xf numFmtId="187" fontId="4" fillId="0" borderId="9" xfId="1" applyNumberFormat="1" applyFont="1" applyFill="1" applyBorder="1" applyAlignment="1">
      <alignment horizontal="center"/>
    </xf>
    <xf numFmtId="187" fontId="4" fillId="0" borderId="7" xfId="1" applyNumberFormat="1" applyFont="1" applyFill="1" applyBorder="1"/>
    <xf numFmtId="187" fontId="4" fillId="0" borderId="7" xfId="1" applyNumberFormat="1" applyFont="1" applyFill="1" applyBorder="1" applyAlignment="1">
      <alignment horizontal="left"/>
    </xf>
    <xf numFmtId="187" fontId="4" fillId="0" borderId="8" xfId="0" applyNumberFormat="1" applyFont="1" applyFill="1" applyBorder="1"/>
    <xf numFmtId="0" fontId="4" fillId="0" borderId="7" xfId="0" applyFont="1" applyFill="1" applyBorder="1"/>
    <xf numFmtId="0" fontId="4" fillId="0" borderId="0" xfId="0" applyFont="1" applyFill="1"/>
    <xf numFmtId="0" fontId="4" fillId="0" borderId="8" xfId="0" applyFont="1" applyFill="1" applyBorder="1" applyAlignment="1">
      <alignment horizontal="center"/>
    </xf>
    <xf numFmtId="187" fontId="4" fillId="0" borderId="8" xfId="1" applyNumberFormat="1" applyFont="1" applyFill="1" applyBorder="1" applyAlignment="1">
      <alignment horizontal="center"/>
    </xf>
    <xf numFmtId="187" fontId="4" fillId="0" borderId="11" xfId="1" applyNumberFormat="1" applyFont="1" applyFill="1" applyBorder="1" applyAlignment="1">
      <alignment horizontal="center"/>
    </xf>
    <xf numFmtId="187" fontId="4" fillId="0" borderId="8" xfId="1" applyNumberFormat="1" applyFont="1" applyFill="1" applyBorder="1"/>
    <xf numFmtId="43" fontId="4" fillId="0" borderId="8" xfId="1" applyFont="1" applyFill="1" applyBorder="1" applyAlignment="1">
      <alignment horizontal="left"/>
    </xf>
    <xf numFmtId="0" fontId="4" fillId="0" borderId="8" xfId="0" applyFont="1" applyFill="1" applyBorder="1"/>
    <xf numFmtId="187" fontId="4" fillId="0" borderId="8" xfId="1" applyNumberFormat="1" applyFont="1" applyFill="1" applyBorder="1" applyAlignment="1">
      <alignment horizontal="center" vertical="center"/>
    </xf>
    <xf numFmtId="187" fontId="4" fillId="0" borderId="8" xfId="1" applyNumberFormat="1" applyFont="1" applyFill="1" applyBorder="1" applyAlignment="1">
      <alignment horizontal="left"/>
    </xf>
    <xf numFmtId="0" fontId="4" fillId="0" borderId="0" xfId="0" applyFont="1" applyFill="1" applyBorder="1"/>
    <xf numFmtId="0" fontId="7" fillId="0" borderId="8" xfId="0" applyFont="1" applyFill="1" applyBorder="1"/>
    <xf numFmtId="187" fontId="3" fillId="0" borderId="8" xfId="1" applyNumberFormat="1" applyFont="1" applyFill="1" applyBorder="1" applyAlignment="1">
      <alignment horizontal="center"/>
    </xf>
    <xf numFmtId="187" fontId="3" fillId="0" borderId="8" xfId="1" applyNumberFormat="1" applyFont="1" applyFill="1" applyBorder="1" applyAlignment="1">
      <alignment horizontal="center" vertical="center"/>
    </xf>
    <xf numFmtId="187" fontId="3" fillId="0" borderId="8" xfId="1" applyNumberFormat="1" applyFont="1" applyFill="1" applyBorder="1"/>
    <xf numFmtId="187" fontId="3" fillId="0" borderId="8" xfId="1" applyNumberFormat="1" applyFont="1" applyFill="1" applyBorder="1" applyAlignment="1">
      <alignment horizontal="left"/>
    </xf>
    <xf numFmtId="0" fontId="2" fillId="0" borderId="8" xfId="0" applyFont="1" applyFill="1" applyBorder="1"/>
    <xf numFmtId="0" fontId="4" fillId="0" borderId="14" xfId="0" applyFont="1" applyFill="1" applyBorder="1" applyAlignment="1">
      <alignment horizontal="center"/>
    </xf>
    <xf numFmtId="187" fontId="3" fillId="0" borderId="14" xfId="1" applyNumberFormat="1" applyFont="1" applyFill="1" applyBorder="1" applyAlignment="1">
      <alignment horizontal="center"/>
    </xf>
    <xf numFmtId="187" fontId="3" fillId="0" borderId="14" xfId="1" applyNumberFormat="1" applyFont="1" applyFill="1" applyBorder="1" applyAlignment="1">
      <alignment horizontal="center" vertical="center"/>
    </xf>
    <xf numFmtId="187" fontId="3" fillId="0" borderId="14" xfId="0" applyNumberFormat="1" applyFont="1" applyFill="1" applyBorder="1"/>
    <xf numFmtId="187" fontId="3" fillId="0" borderId="14" xfId="1" applyNumberFormat="1" applyFont="1" applyFill="1" applyBorder="1"/>
    <xf numFmtId="0" fontId="4" fillId="0" borderId="14" xfId="0" applyFont="1" applyFill="1" applyBorder="1"/>
    <xf numFmtId="0" fontId="5" fillId="0" borderId="1" xfId="0" applyFont="1" applyFill="1" applyBorder="1" applyAlignment="1">
      <alignment horizontal="center"/>
    </xf>
    <xf numFmtId="187" fontId="5" fillId="0" borderId="1" xfId="0" applyNumberFormat="1" applyFont="1" applyFill="1" applyBorder="1"/>
    <xf numFmtId="187" fontId="5" fillId="0" borderId="1" xfId="0" applyNumberFormat="1" applyFont="1" applyFill="1" applyBorder="1" applyAlignment="1">
      <alignment horizontal="center" vertical="center"/>
    </xf>
    <xf numFmtId="187" fontId="5" fillId="0" borderId="1" xfId="0" applyNumberFormat="1" applyFont="1" applyFill="1" applyBorder="1" applyAlignment="1"/>
    <xf numFmtId="0" fontId="4" fillId="0" borderId="1" xfId="0" applyFont="1" applyFill="1" applyBorder="1"/>
    <xf numFmtId="43" fontId="4" fillId="0" borderId="0" xfId="1" applyNumberFormat="1" applyFont="1"/>
    <xf numFmtId="43" fontId="4" fillId="0" borderId="0" xfId="0" applyNumberFormat="1" applyFont="1"/>
    <xf numFmtId="0" fontId="5" fillId="0" borderId="0" xfId="0" applyFont="1" applyFill="1" applyBorder="1" applyAlignment="1">
      <alignment horizontal="center"/>
    </xf>
    <xf numFmtId="187" fontId="5" fillId="0" borderId="0" xfId="0" applyNumberFormat="1" applyFont="1" applyFill="1" applyBorder="1"/>
    <xf numFmtId="187" fontId="5" fillId="0" borderId="0" xfId="0" applyNumberFormat="1" applyFont="1" applyFill="1" applyBorder="1" applyAlignment="1">
      <alignment horizontal="center" vertical="center"/>
    </xf>
    <xf numFmtId="187" fontId="5" fillId="0" borderId="0" xfId="0" applyNumberFormat="1" applyFont="1" applyFill="1" applyBorder="1" applyAlignment="1"/>
    <xf numFmtId="0" fontId="3" fillId="0" borderId="14" xfId="0" applyFont="1" applyFill="1" applyBorder="1" applyAlignment="1">
      <alignment horizontal="right"/>
    </xf>
    <xf numFmtId="0" fontId="9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187" fontId="9" fillId="0" borderId="1" xfId="1" applyNumberFormat="1" applyFont="1" applyBorder="1"/>
    <xf numFmtId="187" fontId="9" fillId="0" borderId="1" xfId="1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187" fontId="9" fillId="0" borderId="1" xfId="0" applyNumberFormat="1" applyFont="1" applyBorder="1"/>
    <xf numFmtId="187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87" fontId="9" fillId="0" borderId="0" xfId="0" applyNumberFormat="1" applyFont="1"/>
    <xf numFmtId="187" fontId="8" fillId="0" borderId="0" xfId="0" applyNumberFormat="1" applyFont="1" applyFill="1" applyBorder="1"/>
    <xf numFmtId="187" fontId="10" fillId="0" borderId="0" xfId="0" applyNumberFormat="1" applyFont="1" applyFill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colors>
    <mruColors>
      <color rgb="FF0C2EBE"/>
      <color rgb="FFFB2121"/>
      <color rgb="FF70D67A"/>
      <color rgb="FF6C6FEE"/>
      <color rgb="FFCA75D1"/>
      <color rgb="FF7C5271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'รับจ่าย ปี 2562'!$B$3</c:f>
              <c:strCache>
                <c:ptCount val="1"/>
                <c:pt idx="0">
                  <c:v>รับ(สมาชิก)</c:v>
                </c:pt>
              </c:strCache>
            </c:strRef>
          </c:tx>
          <c:invertIfNegative val="0"/>
          <c:cat>
            <c:strRef>
              <c:f>'รับจ่าย ปี 2562'!$A$4:$A$15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'รับจ่าย ปี 2562'!$B$4:$B$15</c:f>
              <c:numCache>
                <c:formatCode>_-* #,##0_-;\-* #,##0_-;_-* "-"??_-;_-@_-</c:formatCode>
                <c:ptCount val="12"/>
                <c:pt idx="0">
                  <c:v>50760</c:v>
                </c:pt>
                <c:pt idx="1">
                  <c:v>77790</c:v>
                </c:pt>
                <c:pt idx="2">
                  <c:v>34170</c:v>
                </c:pt>
                <c:pt idx="3">
                  <c:v>24870</c:v>
                </c:pt>
                <c:pt idx="4">
                  <c:v>45810</c:v>
                </c:pt>
                <c:pt idx="5">
                  <c:v>17970</c:v>
                </c:pt>
                <c:pt idx="6">
                  <c:v>55890</c:v>
                </c:pt>
                <c:pt idx="7">
                  <c:v>28020</c:v>
                </c:pt>
                <c:pt idx="8">
                  <c:v>9780</c:v>
                </c:pt>
                <c:pt idx="9">
                  <c:v>26550</c:v>
                </c:pt>
                <c:pt idx="10">
                  <c:v>40770</c:v>
                </c:pt>
                <c:pt idx="11">
                  <c:v>50070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60-4889-B709-5FDBEDB506BF}"/>
            </c:ext>
          </c:extLst>
        </c:ser>
        <c:ser>
          <c:idx val="1"/>
          <c:order val="1"/>
          <c:tx>
            <c:strRef>
              <c:f>'รับจ่าย ปี 2562'!$C$3</c:f>
              <c:strCache>
                <c:ptCount val="1"/>
                <c:pt idx="0">
                  <c:v>จ่าย</c:v>
                </c:pt>
              </c:strCache>
            </c:strRef>
          </c:tx>
          <c:invertIfNegative val="0"/>
          <c:cat>
            <c:strRef>
              <c:f>'รับจ่าย ปี 2562'!$A$4:$A$15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'รับจ่าย ปี 2562'!$C$4:$C$15</c:f>
              <c:numCache>
                <c:formatCode>_-* #,##0_-;\-* #,##0_-;_-* "-"??_-;_-@_-</c:formatCode>
                <c:ptCount val="12"/>
                <c:pt idx="0">
                  <c:v>61400</c:v>
                </c:pt>
                <c:pt idx="1">
                  <c:v>9000</c:v>
                </c:pt>
                <c:pt idx="2">
                  <c:v>20600</c:v>
                </c:pt>
                <c:pt idx="3">
                  <c:v>55700</c:v>
                </c:pt>
                <c:pt idx="4">
                  <c:v>51100</c:v>
                </c:pt>
                <c:pt idx="5">
                  <c:v>26000</c:v>
                </c:pt>
                <c:pt idx="6">
                  <c:v>47208</c:v>
                </c:pt>
                <c:pt idx="7">
                  <c:v>28923</c:v>
                </c:pt>
                <c:pt idx="8">
                  <c:v>19800</c:v>
                </c:pt>
                <c:pt idx="9">
                  <c:v>21600</c:v>
                </c:pt>
                <c:pt idx="10">
                  <c:v>43514</c:v>
                </c:pt>
                <c:pt idx="11">
                  <c:v>28211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60-4889-B709-5FDBEDB506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92928"/>
        <c:axId val="98094464"/>
      </c:barChart>
      <c:catAx>
        <c:axId val="98092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8094464"/>
        <c:crosses val="autoZero"/>
        <c:auto val="1"/>
        <c:lblAlgn val="ctr"/>
        <c:lblOffset val="100"/>
        <c:noMultiLvlLbl val="0"/>
      </c:catAx>
      <c:valAx>
        <c:axId val="98094464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crossAx val="980929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สรุปรายรับ</a:t>
            </a:r>
            <a:r>
              <a:rPr lang="th-TH" baseline="0"/>
              <a:t> ปี 2562</a:t>
            </a:r>
            <a:endParaRPr lang="th-TH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70D67A"/>
              </a:solidFill>
            </c:spPr>
            <c:extLst>
              <c:ext xmlns:c16="http://schemas.microsoft.com/office/drawing/2014/chart" uri="{C3380CC4-5D6E-409C-BE32-E72D297353CC}">
                <c16:uniqueId val="{00000001-0D4D-4EA5-A6B6-65DCC8501EDB}"/>
              </c:ext>
            </c:extLst>
          </c:dPt>
          <c:dPt>
            <c:idx val="1"/>
            <c:bubble3D val="0"/>
            <c:spPr>
              <a:solidFill>
                <a:srgbClr val="0C2EBE"/>
              </a:solidFill>
            </c:spPr>
            <c:extLst>
              <c:ext xmlns:c16="http://schemas.microsoft.com/office/drawing/2014/chart" uri="{C3380CC4-5D6E-409C-BE32-E72D297353CC}">
                <c16:uniqueId val="{00000003-0D4D-4EA5-A6B6-65DCC8501EDB}"/>
              </c:ext>
            </c:extLst>
          </c:dPt>
          <c:dPt>
            <c:idx val="3"/>
            <c:bubble3D val="0"/>
            <c:spPr>
              <a:solidFill>
                <a:srgbClr val="FB2121"/>
              </a:solidFill>
            </c:spPr>
            <c:extLst>
              <c:ext xmlns:c16="http://schemas.microsoft.com/office/drawing/2014/chart" uri="{C3380CC4-5D6E-409C-BE32-E72D297353CC}">
                <c16:uniqueId val="{00000005-0D4D-4EA5-A6B6-65DCC8501EDB}"/>
              </c:ext>
            </c:extLst>
          </c:dPt>
          <c:dLbls>
            <c:dLbl>
              <c:idx val="1"/>
              <c:layout>
                <c:manualLayout>
                  <c:x val="-1.0132960353640006E-2"/>
                  <c:y val="4.98137313028187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D4D-4EA5-A6B6-65DCC8501ED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'รับจ่าย ปี 2562'!$C$18:$C$23</c:f>
              <c:strCache>
                <c:ptCount val="6"/>
                <c:pt idx="0">
                  <c:v>รับจากสมาชิก</c:v>
                </c:pt>
                <c:pt idx="1">
                  <c:v>รับจาก อบต.</c:v>
                </c:pt>
                <c:pt idx="2">
                  <c:v>รัฐบาลสมทบ</c:v>
                </c:pt>
                <c:pt idx="3">
                  <c:v>เงินบริจาค</c:v>
                </c:pt>
                <c:pt idx="4">
                  <c:v>ดอกเบี้ยธนาคาร</c:v>
                </c:pt>
                <c:pt idx="5">
                  <c:v>รางวัลสลาก ธกส.</c:v>
                </c:pt>
              </c:strCache>
            </c:strRef>
          </c:cat>
          <c:val>
            <c:numRef>
              <c:f>'รับจ่าย ปี 2562'!$D$18:$D$23</c:f>
              <c:numCache>
                <c:formatCode>_(* #,##0.00_);_(* \(#,##0.00\);_(* "-"??_);_(@_)</c:formatCode>
                <c:ptCount val="6"/>
                <c:pt idx="0">
                  <c:v>462450</c:v>
                </c:pt>
                <c:pt idx="1">
                  <c:v>50000</c:v>
                </c:pt>
                <c:pt idx="2">
                  <c:v>147888</c:v>
                </c:pt>
                <c:pt idx="3">
                  <c:v>0</c:v>
                </c:pt>
                <c:pt idx="4">
                  <c:v>8878.6299999999992</c:v>
                </c:pt>
                <c:pt idx="5">
                  <c:v>8500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D4D-4EA5-A6B6-65DCC8501ED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รายจ่ายปี6</a:t>
            </a:r>
            <a:r>
              <a:rPr lang="en-US"/>
              <a:t>2</a:t>
            </a:r>
            <a:endParaRPr lang="th-TH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993219597550303E-2"/>
          <c:y val="0.24680272922234223"/>
          <c:w val="0.66401771653543307"/>
          <c:h val="0.7319964756475924"/>
        </c:manualLayout>
      </c:layout>
      <c:pie3DChart>
        <c:varyColors val="1"/>
        <c:ser>
          <c:idx val="0"/>
          <c:order val="0"/>
          <c:dPt>
            <c:idx val="6"/>
            <c:bubble3D val="0"/>
            <c:spPr>
              <a:solidFill>
                <a:srgbClr val="FFFFCC"/>
              </a:solidFill>
            </c:spPr>
            <c:extLst>
              <c:ext xmlns:c16="http://schemas.microsoft.com/office/drawing/2014/chart" uri="{C3380CC4-5D6E-409C-BE32-E72D297353CC}">
                <c16:uniqueId val="{00000001-E746-4E7C-8364-2CFC77304C73}"/>
              </c:ext>
            </c:extLst>
          </c:dPt>
          <c:dLbls>
            <c:dLbl>
              <c:idx val="0"/>
              <c:layout>
                <c:manualLayout>
                  <c:x val="-8.2554680664916891E-3"/>
                  <c:y val="1.808982210557013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46-4E7C-8364-2CFC77304C73}"/>
                </c:ext>
              </c:extLst>
            </c:dLbl>
            <c:dLbl>
              <c:idx val="1"/>
              <c:layout>
                <c:manualLayout>
                  <c:x val="-2.5330489938757705E-2"/>
                  <c:y val="5.581073199183435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46-4E7C-8364-2CFC77304C73}"/>
                </c:ext>
              </c:extLst>
            </c:dLbl>
            <c:dLbl>
              <c:idx val="2"/>
              <c:layout>
                <c:manualLayout>
                  <c:x val="-0.10180227471566054"/>
                  <c:y val="5.42428550597841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746-4E7C-8364-2CFC77304C73}"/>
                </c:ext>
              </c:extLst>
            </c:dLbl>
            <c:dLbl>
              <c:idx val="3"/>
              <c:layout>
                <c:manualLayout>
                  <c:x val="-0.10395231846019237"/>
                  <c:y val="-0.1762507290755322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746-4E7C-8364-2CFC77304C73}"/>
                </c:ext>
              </c:extLst>
            </c:dLbl>
            <c:dLbl>
              <c:idx val="4"/>
              <c:layout>
                <c:manualLayout>
                  <c:x val="-4.364676290463692E-2"/>
                  <c:y val="-0.1809835228929717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746-4E7C-8364-2CFC77304C73}"/>
                </c:ext>
              </c:extLst>
            </c:dLbl>
            <c:dLbl>
              <c:idx val="5"/>
              <c:layout>
                <c:manualLayout>
                  <c:x val="0.21032895888013997"/>
                  <c:y val="-8.7479221347331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746-4E7C-8364-2CFC77304C73}"/>
                </c:ext>
              </c:extLst>
            </c:dLbl>
            <c:dLbl>
              <c:idx val="6"/>
              <c:layout>
                <c:manualLayout>
                  <c:x val="1.9061242344706963E-2"/>
                  <c:y val="3.76268591426071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46-4E7C-8364-2CFC77304C7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'จ่าย ปี62'!$M$23:$M$29</c:f>
              <c:strCache>
                <c:ptCount val="7"/>
                <c:pt idx="0">
                  <c:v> คลอดบุตร </c:v>
                </c:pt>
                <c:pt idx="1">
                  <c:v> ทุนการศึกษา </c:v>
                </c:pt>
                <c:pt idx="2">
                  <c:v> สูงอายุ </c:v>
                </c:pt>
                <c:pt idx="3">
                  <c:v> นอนโรงพยาบาล </c:v>
                </c:pt>
                <c:pt idx="4">
                  <c:v> สาธารณภัย </c:v>
                </c:pt>
                <c:pt idx="5">
                  <c:v> เสียชีวิต </c:v>
                </c:pt>
                <c:pt idx="6">
                  <c:v> อื่นๆ </c:v>
                </c:pt>
              </c:strCache>
            </c:strRef>
          </c:cat>
          <c:val>
            <c:numRef>
              <c:f>'จ่าย ปี62'!$N$23:$N$29</c:f>
              <c:numCache>
                <c:formatCode>_-* #,##0_-;\-* #,##0_-;_-* "-"??_-;_-@_-</c:formatCode>
                <c:ptCount val="7"/>
                <c:pt idx="0">
                  <c:v>11000</c:v>
                </c:pt>
                <c:pt idx="1">
                  <c:v>23000</c:v>
                </c:pt>
                <c:pt idx="2">
                  <c:v>28400</c:v>
                </c:pt>
                <c:pt idx="3">
                  <c:v>108800</c:v>
                </c:pt>
                <c:pt idx="4">
                  <c:v>27131</c:v>
                </c:pt>
                <c:pt idx="5">
                  <c:v>202000</c:v>
                </c:pt>
                <c:pt idx="6">
                  <c:v>12725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746-4E7C-8364-2CFC77304C7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egendEntry>
        <c:idx val="0"/>
        <c:txPr>
          <a:bodyPr/>
          <a:lstStyle/>
          <a:p>
            <a:pPr>
              <a:defRPr sz="1400">
                <a:latin typeface="Angsana New" pitchFamily="18" charset="-34"/>
                <a:cs typeface="Angsana New" pitchFamily="18" charset="-34"/>
              </a:defRPr>
            </a:pPr>
            <a:endParaRPr lang="th-TH"/>
          </a:p>
        </c:txPr>
      </c:legendEntry>
      <c:legendEntry>
        <c:idx val="1"/>
        <c:txPr>
          <a:bodyPr/>
          <a:lstStyle/>
          <a:p>
            <a:pPr>
              <a:defRPr sz="1400">
                <a:latin typeface="Angsana New" pitchFamily="18" charset="-34"/>
                <a:cs typeface="Angsana New" pitchFamily="18" charset="-34"/>
              </a:defRPr>
            </a:pPr>
            <a:endParaRPr lang="th-TH"/>
          </a:p>
        </c:txPr>
      </c:legendEntry>
      <c:legendEntry>
        <c:idx val="2"/>
        <c:txPr>
          <a:bodyPr/>
          <a:lstStyle/>
          <a:p>
            <a:pPr>
              <a:defRPr sz="1400">
                <a:latin typeface="Angsana New" pitchFamily="18" charset="-34"/>
                <a:cs typeface="Angsana New" pitchFamily="18" charset="-34"/>
              </a:defRPr>
            </a:pPr>
            <a:endParaRPr lang="th-TH"/>
          </a:p>
        </c:txPr>
      </c:legendEntry>
      <c:legendEntry>
        <c:idx val="3"/>
        <c:txPr>
          <a:bodyPr/>
          <a:lstStyle/>
          <a:p>
            <a:pPr>
              <a:defRPr sz="1400">
                <a:latin typeface="Angsana New" pitchFamily="18" charset="-34"/>
                <a:cs typeface="Angsana New" pitchFamily="18" charset="-34"/>
              </a:defRPr>
            </a:pPr>
            <a:endParaRPr lang="th-TH"/>
          </a:p>
        </c:txPr>
      </c:legendEntry>
      <c:legendEntry>
        <c:idx val="4"/>
        <c:txPr>
          <a:bodyPr/>
          <a:lstStyle/>
          <a:p>
            <a:pPr>
              <a:defRPr sz="1400">
                <a:latin typeface="Angsana New" pitchFamily="18" charset="-34"/>
                <a:cs typeface="Angsana New" pitchFamily="18" charset="-34"/>
              </a:defRPr>
            </a:pPr>
            <a:endParaRPr lang="th-TH"/>
          </a:p>
        </c:txPr>
      </c:legendEntry>
      <c:legendEntry>
        <c:idx val="5"/>
        <c:txPr>
          <a:bodyPr/>
          <a:lstStyle/>
          <a:p>
            <a:pPr>
              <a:defRPr sz="1400">
                <a:latin typeface="Angsana New" pitchFamily="18" charset="-34"/>
                <a:cs typeface="Angsana New" pitchFamily="18" charset="-34"/>
              </a:defRPr>
            </a:pPr>
            <a:endParaRPr lang="th-TH"/>
          </a:p>
        </c:txPr>
      </c:legendEntry>
      <c:layout>
        <c:manualLayout>
          <c:xMode val="edge"/>
          <c:yMode val="edge"/>
          <c:x val="0.71244860017497802"/>
          <c:y val="0.13975794692330124"/>
          <c:w val="0.24032917760279965"/>
          <c:h val="0.6868263342082239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33337</xdr:rowOff>
    </xdr:from>
    <xdr:to>
      <xdr:col>4</xdr:col>
      <xdr:colOff>1685925</xdr:colOff>
      <xdr:row>46</xdr:row>
      <xdr:rowOff>257175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60</xdr:row>
      <xdr:rowOff>233361</xdr:rowOff>
    </xdr:from>
    <xdr:to>
      <xdr:col>4</xdr:col>
      <xdr:colOff>1685925</xdr:colOff>
      <xdr:row>71</xdr:row>
      <xdr:rowOff>161924</xdr:rowOff>
    </xdr:to>
    <xdr:graphicFrame macro="">
      <xdr:nvGraphicFramePr>
        <xdr:cNvPr id="6" name="แผนภูมิ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604629</xdr:colOff>
      <xdr:row>22</xdr:row>
      <xdr:rowOff>24847</xdr:rowOff>
    </xdr:from>
    <xdr:to>
      <xdr:col>10</xdr:col>
      <xdr:colOff>298172</xdr:colOff>
      <xdr:row>32</xdr:row>
      <xdr:rowOff>289891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3"/>
  <sheetViews>
    <sheetView tabSelected="1" topLeftCell="A34" workbookViewId="0">
      <selection activeCell="G65" sqref="G65"/>
    </sheetView>
  </sheetViews>
  <sheetFormatPr defaultRowHeight="24" x14ac:dyDescent="0.55000000000000004"/>
  <cols>
    <col min="1" max="1" width="11.625" style="1" customWidth="1"/>
    <col min="2" max="2" width="12.75" style="1" customWidth="1"/>
    <col min="3" max="3" width="16.75" style="1" customWidth="1"/>
    <col min="4" max="4" width="12.75" style="1" customWidth="1"/>
    <col min="5" max="5" width="26.875" style="1" customWidth="1"/>
    <col min="6" max="16384" width="9" style="1"/>
  </cols>
  <sheetData>
    <row r="1" spans="1:5" ht="33" x14ac:dyDescent="0.75">
      <c r="A1" s="76" t="s">
        <v>42</v>
      </c>
      <c r="B1" s="76"/>
      <c r="C1" s="76"/>
      <c r="D1" s="76"/>
      <c r="E1" s="76"/>
    </row>
    <row r="2" spans="1:5" ht="33" x14ac:dyDescent="0.75">
      <c r="A2" s="16"/>
      <c r="B2" s="16"/>
      <c r="C2" s="16"/>
      <c r="D2" s="16"/>
      <c r="E2" s="16"/>
    </row>
    <row r="3" spans="1:5" x14ac:dyDescent="0.55000000000000004">
      <c r="A3" s="3" t="s">
        <v>0</v>
      </c>
      <c r="B3" s="3" t="s">
        <v>36</v>
      </c>
      <c r="C3" s="3" t="s">
        <v>3</v>
      </c>
      <c r="D3" s="3" t="s">
        <v>1</v>
      </c>
      <c r="E3" s="3"/>
    </row>
    <row r="4" spans="1:5" x14ac:dyDescent="0.55000000000000004">
      <c r="A4" s="8" t="s">
        <v>2</v>
      </c>
      <c r="B4" s="13">
        <v>50760</v>
      </c>
      <c r="C4" s="13">
        <v>61400</v>
      </c>
      <c r="D4" s="13">
        <f t="shared" ref="D4:D15" si="0">B4-C4</f>
        <v>-10640</v>
      </c>
      <c r="E4" s="8"/>
    </row>
    <row r="5" spans="1:5" x14ac:dyDescent="0.55000000000000004">
      <c r="A5" s="9" t="s">
        <v>25</v>
      </c>
      <c r="B5" s="14">
        <v>77790</v>
      </c>
      <c r="C5" s="14">
        <v>9000</v>
      </c>
      <c r="D5" s="14">
        <f t="shared" si="0"/>
        <v>68790</v>
      </c>
      <c r="E5" s="9"/>
    </row>
    <row r="6" spans="1:5" x14ac:dyDescent="0.55000000000000004">
      <c r="A6" s="4" t="s">
        <v>7</v>
      </c>
      <c r="B6" s="6">
        <v>34170</v>
      </c>
      <c r="C6" s="6">
        <v>20600</v>
      </c>
      <c r="D6" s="6">
        <f t="shared" si="0"/>
        <v>13570</v>
      </c>
      <c r="E6" s="4"/>
    </row>
    <row r="7" spans="1:5" x14ac:dyDescent="0.55000000000000004">
      <c r="A7" s="9" t="s">
        <v>4</v>
      </c>
      <c r="B7" s="14">
        <v>24870</v>
      </c>
      <c r="C7" s="14">
        <v>55700</v>
      </c>
      <c r="D7" s="14">
        <f t="shared" si="0"/>
        <v>-30830</v>
      </c>
      <c r="E7" s="15"/>
    </row>
    <row r="8" spans="1:5" x14ac:dyDescent="0.55000000000000004">
      <c r="A8" s="9" t="s">
        <v>8</v>
      </c>
      <c r="B8" s="14">
        <v>45810</v>
      </c>
      <c r="C8" s="14">
        <v>51100</v>
      </c>
      <c r="D8" s="14">
        <f t="shared" si="0"/>
        <v>-5290</v>
      </c>
      <c r="E8" s="15"/>
    </row>
    <row r="9" spans="1:5" x14ac:dyDescent="0.55000000000000004">
      <c r="A9" s="9" t="s">
        <v>5</v>
      </c>
      <c r="B9" s="14">
        <v>17970</v>
      </c>
      <c r="C9" s="14">
        <v>26000</v>
      </c>
      <c r="D9" s="14">
        <f t="shared" si="0"/>
        <v>-8030</v>
      </c>
      <c r="E9" s="15"/>
    </row>
    <row r="10" spans="1:5" x14ac:dyDescent="0.55000000000000004">
      <c r="A10" s="9" t="s">
        <v>9</v>
      </c>
      <c r="B10" s="14">
        <v>55890</v>
      </c>
      <c r="C10" s="14">
        <v>47208</v>
      </c>
      <c r="D10" s="14">
        <f t="shared" si="0"/>
        <v>8682</v>
      </c>
      <c r="E10" s="9"/>
    </row>
    <row r="11" spans="1:5" x14ac:dyDescent="0.55000000000000004">
      <c r="A11" s="9" t="s">
        <v>10</v>
      </c>
      <c r="B11" s="14">
        <v>28020</v>
      </c>
      <c r="C11" s="14">
        <v>28923</v>
      </c>
      <c r="D11" s="14">
        <f t="shared" si="0"/>
        <v>-903</v>
      </c>
      <c r="E11" s="15"/>
    </row>
    <row r="12" spans="1:5" x14ac:dyDescent="0.55000000000000004">
      <c r="A12" s="9" t="s">
        <v>6</v>
      </c>
      <c r="B12" s="14">
        <v>9780</v>
      </c>
      <c r="C12" s="14">
        <v>19800</v>
      </c>
      <c r="D12" s="14">
        <f t="shared" si="0"/>
        <v>-10020</v>
      </c>
      <c r="E12" s="9"/>
    </row>
    <row r="13" spans="1:5" x14ac:dyDescent="0.55000000000000004">
      <c r="A13" s="9" t="s">
        <v>13</v>
      </c>
      <c r="B13" s="14">
        <v>26550</v>
      </c>
      <c r="C13" s="14">
        <v>21600</v>
      </c>
      <c r="D13" s="14">
        <f t="shared" si="0"/>
        <v>4950</v>
      </c>
      <c r="E13" s="15"/>
    </row>
    <row r="14" spans="1:5" x14ac:dyDescent="0.55000000000000004">
      <c r="A14" s="9" t="s">
        <v>12</v>
      </c>
      <c r="B14" s="14">
        <v>40770</v>
      </c>
      <c r="C14" s="14">
        <v>43514</v>
      </c>
      <c r="D14" s="14">
        <f t="shared" si="0"/>
        <v>-2744</v>
      </c>
      <c r="E14" s="15"/>
    </row>
    <row r="15" spans="1:5" x14ac:dyDescent="0.55000000000000004">
      <c r="A15" s="5" t="s">
        <v>11</v>
      </c>
      <c r="B15" s="6">
        <v>50070</v>
      </c>
      <c r="C15" s="6">
        <v>28211</v>
      </c>
      <c r="D15" s="6">
        <f t="shared" si="0"/>
        <v>21859</v>
      </c>
      <c r="E15" s="4"/>
    </row>
    <row r="16" spans="1:5" x14ac:dyDescent="0.55000000000000004">
      <c r="A16" s="3" t="s">
        <v>14</v>
      </c>
      <c r="B16" s="7">
        <f>SUM(B4:B15)</f>
        <v>462450</v>
      </c>
      <c r="C16" s="7">
        <f>SUM(C4+C5+C6+C7+C8+C9+C10+C11+C12+C13+C14+C15)</f>
        <v>413056</v>
      </c>
      <c r="D16" s="18">
        <f>SUM(B16-C16)</f>
        <v>49394</v>
      </c>
      <c r="E16" s="2"/>
    </row>
    <row r="17" spans="1:5" x14ac:dyDescent="0.55000000000000004">
      <c r="A17" s="11"/>
      <c r="B17" s="12"/>
      <c r="C17" s="12"/>
      <c r="D17" s="12"/>
      <c r="E17" s="10"/>
    </row>
    <row r="18" spans="1:5" x14ac:dyDescent="0.55000000000000004">
      <c r="A18" s="75" t="s">
        <v>44</v>
      </c>
      <c r="B18" s="75"/>
      <c r="C18" s="1" t="s">
        <v>22</v>
      </c>
      <c r="D18" s="53">
        <v>462450</v>
      </c>
    </row>
    <row r="19" spans="1:5" x14ac:dyDescent="0.55000000000000004">
      <c r="C19" s="1" t="s">
        <v>24</v>
      </c>
      <c r="D19" s="53">
        <v>50000</v>
      </c>
    </row>
    <row r="20" spans="1:5" x14ac:dyDescent="0.55000000000000004">
      <c r="C20" s="1" t="s">
        <v>41</v>
      </c>
      <c r="D20" s="53">
        <v>147888</v>
      </c>
    </row>
    <row r="21" spans="1:5" x14ac:dyDescent="0.55000000000000004">
      <c r="C21" s="1" t="s">
        <v>38</v>
      </c>
      <c r="D21" s="53">
        <v>0</v>
      </c>
    </row>
    <row r="22" spans="1:5" x14ac:dyDescent="0.55000000000000004">
      <c r="C22" s="1" t="s">
        <v>23</v>
      </c>
      <c r="D22" s="53">
        <v>8878.6299999999992</v>
      </c>
    </row>
    <row r="23" spans="1:5" x14ac:dyDescent="0.55000000000000004">
      <c r="C23" s="1" t="s">
        <v>35</v>
      </c>
      <c r="D23" s="53">
        <v>8500</v>
      </c>
    </row>
    <row r="24" spans="1:5" x14ac:dyDescent="0.55000000000000004">
      <c r="C24" s="1" t="s">
        <v>14</v>
      </c>
      <c r="D24" s="54">
        <f>SUM(D18:D23)</f>
        <v>677716.63</v>
      </c>
    </row>
    <row r="25" spans="1:5" x14ac:dyDescent="0.55000000000000004">
      <c r="D25" s="54"/>
    </row>
    <row r="26" spans="1:5" x14ac:dyDescent="0.55000000000000004">
      <c r="A26" s="75" t="s">
        <v>50</v>
      </c>
      <c r="B26" s="75"/>
      <c r="C26" s="75"/>
      <c r="D26" s="53">
        <v>1159003.83</v>
      </c>
    </row>
    <row r="27" spans="1:5" x14ac:dyDescent="0.55000000000000004">
      <c r="A27" s="75" t="s">
        <v>51</v>
      </c>
      <c r="B27" s="75"/>
      <c r="C27" s="75"/>
      <c r="D27" s="53">
        <v>774692.08</v>
      </c>
    </row>
    <row r="28" spans="1:5" x14ac:dyDescent="0.55000000000000004">
      <c r="A28" s="1" t="s">
        <v>37</v>
      </c>
      <c r="B28" s="1" t="s">
        <v>33</v>
      </c>
      <c r="C28" s="1" t="s">
        <v>34</v>
      </c>
      <c r="D28" s="54">
        <v>300000</v>
      </c>
    </row>
    <row r="29" spans="1:5" x14ac:dyDescent="0.55000000000000004">
      <c r="C29" s="74" t="s">
        <v>14</v>
      </c>
      <c r="D29" s="54">
        <f>SUM(D26:D28)</f>
        <v>2233695.91</v>
      </c>
    </row>
    <row r="48" spans="1:1" x14ac:dyDescent="0.55000000000000004">
      <c r="A48" s="1" t="s">
        <v>52</v>
      </c>
    </row>
    <row r="73" spans="1:1" x14ac:dyDescent="0.55000000000000004">
      <c r="A73" s="1" t="s">
        <v>53</v>
      </c>
    </row>
  </sheetData>
  <mergeCells count="4">
    <mergeCell ref="A18:B18"/>
    <mergeCell ref="A26:C26"/>
    <mergeCell ref="A27:C27"/>
    <mergeCell ref="A1:E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71"/>
  <sheetViews>
    <sheetView view="pageBreakPreview" topLeftCell="A58" zoomScale="115" zoomScaleSheetLayoutView="115" workbookViewId="0">
      <selection activeCell="O32" sqref="O32"/>
    </sheetView>
  </sheetViews>
  <sheetFormatPr defaultRowHeight="24" x14ac:dyDescent="0.55000000000000004"/>
  <cols>
    <col min="1" max="1" width="8.875" style="1" customWidth="1"/>
    <col min="2" max="2" width="5.375" style="1" customWidth="1"/>
    <col min="3" max="3" width="8.125" style="1" customWidth="1"/>
    <col min="4" max="4" width="5" style="1" customWidth="1"/>
    <col min="5" max="5" width="8.125" style="1" customWidth="1"/>
    <col min="6" max="6" width="5.625" style="1" customWidth="1"/>
    <col min="7" max="7" width="8.5" style="1" customWidth="1"/>
    <col min="8" max="8" width="6" style="1" customWidth="1"/>
    <col min="9" max="9" width="8.625" style="1" customWidth="1"/>
    <col min="10" max="10" width="5.5" style="1" customWidth="1"/>
    <col min="11" max="11" width="7.375" style="1" customWidth="1"/>
    <col min="12" max="12" width="5.75" style="1" customWidth="1"/>
    <col min="13" max="13" width="9.5" style="1" customWidth="1"/>
    <col min="14" max="14" width="9.25" style="1" customWidth="1"/>
    <col min="15" max="15" width="10.75" style="1" customWidth="1"/>
    <col min="16" max="16" width="19" style="1" customWidth="1"/>
    <col min="17" max="16384" width="9" style="1"/>
  </cols>
  <sheetData>
    <row r="1" spans="1:17" x14ac:dyDescent="0.55000000000000004">
      <c r="A1" s="79" t="s">
        <v>43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7" x14ac:dyDescent="0.55000000000000004">
      <c r="A2" s="78" t="s">
        <v>0</v>
      </c>
      <c r="B2" s="84" t="s">
        <v>15</v>
      </c>
      <c r="C2" s="85"/>
      <c r="D2" s="84" t="s">
        <v>29</v>
      </c>
      <c r="E2" s="85"/>
      <c r="F2" s="84" t="s">
        <v>16</v>
      </c>
      <c r="G2" s="85"/>
      <c r="H2" s="84" t="s">
        <v>17</v>
      </c>
      <c r="I2" s="85"/>
      <c r="J2" s="84" t="s">
        <v>32</v>
      </c>
      <c r="K2" s="86"/>
      <c r="L2" s="84" t="s">
        <v>18</v>
      </c>
      <c r="M2" s="85"/>
      <c r="N2" s="82" t="s">
        <v>19</v>
      </c>
      <c r="O2" s="78" t="s">
        <v>26</v>
      </c>
      <c r="P2" s="77" t="s">
        <v>28</v>
      </c>
    </row>
    <row r="3" spans="1:17" x14ac:dyDescent="0.55000000000000004">
      <c r="A3" s="81"/>
      <c r="B3" s="3" t="s">
        <v>20</v>
      </c>
      <c r="C3" s="3" t="s">
        <v>21</v>
      </c>
      <c r="D3" s="3" t="s">
        <v>20</v>
      </c>
      <c r="E3" s="3" t="s">
        <v>21</v>
      </c>
      <c r="F3" s="3" t="s">
        <v>20</v>
      </c>
      <c r="G3" s="3" t="s">
        <v>21</v>
      </c>
      <c r="H3" s="3" t="s">
        <v>20</v>
      </c>
      <c r="I3" s="3" t="s">
        <v>21</v>
      </c>
      <c r="J3" s="17" t="s">
        <v>20</v>
      </c>
      <c r="K3" s="3" t="s">
        <v>27</v>
      </c>
      <c r="L3" s="3" t="s">
        <v>20</v>
      </c>
      <c r="M3" s="3" t="s">
        <v>21</v>
      </c>
      <c r="N3" s="83"/>
      <c r="O3" s="81"/>
      <c r="P3" s="78"/>
    </row>
    <row r="4" spans="1:17" s="26" customFormat="1" ht="24" customHeight="1" x14ac:dyDescent="0.55000000000000004">
      <c r="A4" s="19" t="s">
        <v>2</v>
      </c>
      <c r="B4" s="20">
        <v>1</v>
      </c>
      <c r="C4" s="20">
        <v>1000</v>
      </c>
      <c r="D4" s="20" t="s">
        <v>39</v>
      </c>
      <c r="E4" s="20">
        <v>0</v>
      </c>
      <c r="F4" s="20">
        <v>142</v>
      </c>
      <c r="G4" s="20">
        <v>28400</v>
      </c>
      <c r="H4" s="20">
        <v>9</v>
      </c>
      <c r="I4" s="20">
        <v>5000</v>
      </c>
      <c r="J4" s="20" t="s">
        <v>40</v>
      </c>
      <c r="K4" s="21">
        <v>0</v>
      </c>
      <c r="L4" s="20">
        <v>3</v>
      </c>
      <c r="M4" s="22">
        <v>27000</v>
      </c>
      <c r="N4" s="23"/>
      <c r="O4" s="24">
        <f t="shared" ref="O4:O6" si="0">C4+E4+G4+I4+M4+K4+N4</f>
        <v>61400</v>
      </c>
      <c r="P4" s="25"/>
    </row>
    <row r="5" spans="1:17" s="26" customFormat="1" ht="24" customHeight="1" x14ac:dyDescent="0.55000000000000004">
      <c r="A5" s="27" t="s">
        <v>25</v>
      </c>
      <c r="B5" s="28">
        <v>0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15</v>
      </c>
      <c r="I5" s="28">
        <v>9000</v>
      </c>
      <c r="J5" s="28">
        <v>0</v>
      </c>
      <c r="K5" s="29">
        <v>0</v>
      </c>
      <c r="L5" s="28"/>
      <c r="M5" s="30"/>
      <c r="N5" s="31"/>
      <c r="O5" s="24">
        <f t="shared" si="0"/>
        <v>9000</v>
      </c>
      <c r="P5" s="32"/>
    </row>
    <row r="6" spans="1:17" s="26" customFormat="1" ht="24" customHeight="1" x14ac:dyDescent="0.55000000000000004">
      <c r="A6" s="27" t="s">
        <v>7</v>
      </c>
      <c r="B6" s="28">
        <v>2</v>
      </c>
      <c r="C6" s="28">
        <v>2000</v>
      </c>
      <c r="D6" s="33">
        <v>0</v>
      </c>
      <c r="E6" s="28">
        <v>0</v>
      </c>
      <c r="F6" s="28"/>
      <c r="G6" s="28">
        <v>0</v>
      </c>
      <c r="H6" s="28">
        <v>15</v>
      </c>
      <c r="I6" s="28">
        <v>7600</v>
      </c>
      <c r="J6" s="28">
        <v>0</v>
      </c>
      <c r="K6" s="29">
        <v>0</v>
      </c>
      <c r="L6" s="28">
        <v>1</v>
      </c>
      <c r="M6" s="30">
        <v>11000</v>
      </c>
      <c r="N6" s="34"/>
      <c r="O6" s="24">
        <f t="shared" si="0"/>
        <v>20600</v>
      </c>
      <c r="P6" s="32"/>
      <c r="Q6" s="35"/>
    </row>
    <row r="7" spans="1:17" s="26" customFormat="1" ht="24" customHeight="1" x14ac:dyDescent="0.55000000000000004">
      <c r="A7" s="27" t="s">
        <v>4</v>
      </c>
      <c r="B7" s="28" t="s">
        <v>40</v>
      </c>
      <c r="C7" s="28"/>
      <c r="D7" s="33">
        <v>17</v>
      </c>
      <c r="E7" s="28">
        <v>14500</v>
      </c>
      <c r="F7" s="28">
        <v>0</v>
      </c>
      <c r="G7" s="28">
        <v>0</v>
      </c>
      <c r="H7" s="28">
        <v>15</v>
      </c>
      <c r="I7" s="28">
        <v>9600</v>
      </c>
      <c r="J7" s="28">
        <v>0</v>
      </c>
      <c r="K7" s="28">
        <v>0</v>
      </c>
      <c r="L7" s="28">
        <v>4</v>
      </c>
      <c r="M7" s="30">
        <v>28000</v>
      </c>
      <c r="N7" s="34">
        <v>3600</v>
      </c>
      <c r="O7" s="24">
        <f>C7+E7+G7+I7+M7+K7+N7</f>
        <v>55700</v>
      </c>
      <c r="P7" s="32"/>
    </row>
    <row r="8" spans="1:17" s="26" customFormat="1" ht="24" customHeight="1" x14ac:dyDescent="0.55000000000000004">
      <c r="A8" s="27" t="s">
        <v>30</v>
      </c>
      <c r="B8" s="28"/>
      <c r="C8" s="28"/>
      <c r="D8" s="33"/>
      <c r="E8" s="28"/>
      <c r="F8" s="28" t="s">
        <v>40</v>
      </c>
      <c r="G8" s="28"/>
      <c r="H8" s="28">
        <v>13</v>
      </c>
      <c r="I8" s="28">
        <v>7600</v>
      </c>
      <c r="J8" s="28">
        <v>1</v>
      </c>
      <c r="K8" s="28">
        <v>1500</v>
      </c>
      <c r="L8" s="28">
        <v>4</v>
      </c>
      <c r="M8" s="30">
        <v>42000</v>
      </c>
      <c r="N8" s="34"/>
      <c r="O8" s="24">
        <f t="shared" ref="O8:O15" si="1">C8+E8+G8+I8+M8+K8+N8</f>
        <v>51100</v>
      </c>
      <c r="P8" s="32"/>
    </row>
    <row r="9" spans="1:17" s="26" customFormat="1" ht="24" customHeight="1" x14ac:dyDescent="0.55000000000000004">
      <c r="A9" s="27" t="s">
        <v>5</v>
      </c>
      <c r="B9" s="28">
        <v>1</v>
      </c>
      <c r="C9" s="28">
        <v>1000</v>
      </c>
      <c r="D9" s="33"/>
      <c r="E9" s="28"/>
      <c r="F9" s="28"/>
      <c r="G9" s="28"/>
      <c r="H9" s="28">
        <v>15</v>
      </c>
      <c r="I9" s="28">
        <v>9000</v>
      </c>
      <c r="J9" s="28"/>
      <c r="K9" s="28"/>
      <c r="L9" s="28">
        <v>2</v>
      </c>
      <c r="M9" s="30">
        <v>16000</v>
      </c>
      <c r="N9" s="34"/>
      <c r="O9" s="24">
        <f t="shared" si="1"/>
        <v>26000</v>
      </c>
      <c r="P9" s="36"/>
    </row>
    <row r="10" spans="1:17" s="26" customFormat="1" ht="24" customHeight="1" x14ac:dyDescent="0.55000000000000004">
      <c r="A10" s="27" t="s">
        <v>31</v>
      </c>
      <c r="B10" s="28">
        <v>3</v>
      </c>
      <c r="C10" s="28">
        <v>3000</v>
      </c>
      <c r="D10" s="33">
        <v>0</v>
      </c>
      <c r="E10" s="28">
        <v>0</v>
      </c>
      <c r="F10" s="28">
        <v>0</v>
      </c>
      <c r="G10" s="28">
        <v>0</v>
      </c>
      <c r="H10" s="28">
        <v>22</v>
      </c>
      <c r="I10" s="28">
        <v>11200</v>
      </c>
      <c r="J10" s="28">
        <v>30</v>
      </c>
      <c r="K10" s="28">
        <v>22008</v>
      </c>
      <c r="L10" s="28">
        <v>1</v>
      </c>
      <c r="M10" s="30">
        <v>11000</v>
      </c>
      <c r="N10" s="34"/>
      <c r="O10" s="24">
        <f t="shared" si="1"/>
        <v>47208</v>
      </c>
      <c r="P10" s="32"/>
    </row>
    <row r="11" spans="1:17" s="26" customFormat="1" ht="24" customHeight="1" x14ac:dyDescent="0.55000000000000004">
      <c r="A11" s="27" t="s">
        <v>10</v>
      </c>
      <c r="B11" s="28">
        <v>2</v>
      </c>
      <c r="C11" s="28">
        <v>2000</v>
      </c>
      <c r="D11" s="33">
        <v>3</v>
      </c>
      <c r="E11" s="28">
        <v>3000</v>
      </c>
      <c r="F11" s="28">
        <v>0</v>
      </c>
      <c r="G11" s="28">
        <v>0</v>
      </c>
      <c r="H11" s="28">
        <v>18</v>
      </c>
      <c r="I11" s="28">
        <v>7400</v>
      </c>
      <c r="J11" s="28">
        <v>2</v>
      </c>
      <c r="K11" s="28">
        <v>1023</v>
      </c>
      <c r="L11" s="28">
        <v>1</v>
      </c>
      <c r="M11" s="30">
        <v>11000</v>
      </c>
      <c r="N11" s="34">
        <v>4500</v>
      </c>
      <c r="O11" s="24">
        <f>C11+E11+G11+I11+M11+K11+N11</f>
        <v>28923</v>
      </c>
      <c r="P11" s="32"/>
    </row>
    <row r="12" spans="1:17" s="26" customFormat="1" ht="24" customHeight="1" x14ac:dyDescent="0.55000000000000004">
      <c r="A12" s="27" t="s">
        <v>6</v>
      </c>
      <c r="B12" s="28">
        <v>1</v>
      </c>
      <c r="C12" s="28">
        <v>1000</v>
      </c>
      <c r="D12" s="33">
        <v>2</v>
      </c>
      <c r="E12" s="28">
        <v>2000</v>
      </c>
      <c r="F12" s="28">
        <v>0</v>
      </c>
      <c r="G12" s="28">
        <v>0</v>
      </c>
      <c r="H12" s="28">
        <v>18</v>
      </c>
      <c r="I12" s="28">
        <v>6800</v>
      </c>
      <c r="J12" s="28">
        <v>0</v>
      </c>
      <c r="K12" s="28">
        <v>0</v>
      </c>
      <c r="L12" s="28">
        <v>1</v>
      </c>
      <c r="M12" s="30">
        <v>10000</v>
      </c>
      <c r="N12" s="34">
        <v>0</v>
      </c>
      <c r="O12" s="24">
        <f t="shared" si="1"/>
        <v>19800</v>
      </c>
      <c r="P12" s="32"/>
    </row>
    <row r="13" spans="1:17" s="26" customFormat="1" ht="24" customHeight="1" x14ac:dyDescent="0.55000000000000004">
      <c r="A13" s="27" t="s">
        <v>13</v>
      </c>
      <c r="B13" s="37">
        <v>0</v>
      </c>
      <c r="C13" s="37">
        <v>0</v>
      </c>
      <c r="D13" s="38">
        <v>0</v>
      </c>
      <c r="E13" s="37">
        <v>0</v>
      </c>
      <c r="F13" s="37">
        <v>0</v>
      </c>
      <c r="G13" s="37">
        <v>0</v>
      </c>
      <c r="H13" s="37">
        <v>20</v>
      </c>
      <c r="I13" s="37">
        <v>10200</v>
      </c>
      <c r="J13" s="37" t="s">
        <v>40</v>
      </c>
      <c r="K13" s="37"/>
      <c r="L13" s="37">
        <v>1</v>
      </c>
      <c r="M13" s="39">
        <v>11000</v>
      </c>
      <c r="N13" s="40">
        <v>400</v>
      </c>
      <c r="O13" s="24">
        <f t="shared" si="1"/>
        <v>21600</v>
      </c>
      <c r="P13" s="32"/>
    </row>
    <row r="14" spans="1:17" s="26" customFormat="1" ht="24" customHeight="1" x14ac:dyDescent="0.55000000000000004">
      <c r="A14" s="27" t="s">
        <v>12</v>
      </c>
      <c r="B14" s="28">
        <v>0</v>
      </c>
      <c r="C14" s="28">
        <v>0</v>
      </c>
      <c r="D14" s="38">
        <v>2</v>
      </c>
      <c r="E14" s="37">
        <v>2000</v>
      </c>
      <c r="F14" s="37">
        <v>0</v>
      </c>
      <c r="G14" s="37">
        <v>0</v>
      </c>
      <c r="H14" s="37">
        <v>23</v>
      </c>
      <c r="I14" s="37">
        <v>12600</v>
      </c>
      <c r="J14" s="37">
        <v>1</v>
      </c>
      <c r="K14" s="37">
        <v>714</v>
      </c>
      <c r="L14" s="37">
        <v>3</v>
      </c>
      <c r="M14" s="39">
        <v>28000</v>
      </c>
      <c r="N14" s="40">
        <v>200</v>
      </c>
      <c r="O14" s="24">
        <f>C14+E14+G14+I14+M14+K14+N14</f>
        <v>43514</v>
      </c>
      <c r="P14" s="41"/>
    </row>
    <row r="15" spans="1:17" s="26" customFormat="1" ht="24" customHeight="1" x14ac:dyDescent="0.55000000000000004">
      <c r="A15" s="42" t="s">
        <v>11</v>
      </c>
      <c r="B15" s="43">
        <v>1</v>
      </c>
      <c r="C15" s="43">
        <v>1000</v>
      </c>
      <c r="D15" s="44">
        <v>2</v>
      </c>
      <c r="E15" s="43">
        <v>1500</v>
      </c>
      <c r="F15" s="43"/>
      <c r="G15" s="43"/>
      <c r="H15" s="43">
        <v>21</v>
      </c>
      <c r="I15" s="43">
        <v>12800</v>
      </c>
      <c r="J15" s="45">
        <v>3</v>
      </c>
      <c r="K15" s="43">
        <v>1886</v>
      </c>
      <c r="L15" s="43">
        <v>1</v>
      </c>
      <c r="M15" s="46">
        <v>7000</v>
      </c>
      <c r="N15" s="59">
        <v>4025</v>
      </c>
      <c r="O15" s="24">
        <f t="shared" si="1"/>
        <v>28211</v>
      </c>
      <c r="P15" s="47"/>
    </row>
    <row r="16" spans="1:17" s="26" customFormat="1" ht="24.75" customHeight="1" x14ac:dyDescent="0.55000000000000004">
      <c r="A16" s="48" t="s">
        <v>14</v>
      </c>
      <c r="B16" s="49">
        <f>SUM(B4:B15)</f>
        <v>11</v>
      </c>
      <c r="C16" s="49">
        <f t="shared" ref="C16:I16" si="2">SUM(C4:C15)</f>
        <v>11000</v>
      </c>
      <c r="D16" s="50">
        <f t="shared" si="2"/>
        <v>26</v>
      </c>
      <c r="E16" s="49">
        <f t="shared" si="2"/>
        <v>23000</v>
      </c>
      <c r="F16" s="49">
        <f t="shared" si="2"/>
        <v>142</v>
      </c>
      <c r="G16" s="49">
        <f t="shared" si="2"/>
        <v>28400</v>
      </c>
      <c r="H16" s="49">
        <f t="shared" si="2"/>
        <v>204</v>
      </c>
      <c r="I16" s="49">
        <f t="shared" si="2"/>
        <v>108800</v>
      </c>
      <c r="J16" s="49">
        <f>SUM(J8:J15)</f>
        <v>37</v>
      </c>
      <c r="K16" s="49">
        <f>SUM(K8:K15)</f>
        <v>27131</v>
      </c>
      <c r="L16" s="49">
        <f>SUM(L4:L15)</f>
        <v>22</v>
      </c>
      <c r="M16" s="49">
        <f>SUM(M4:M15)</f>
        <v>202000</v>
      </c>
      <c r="N16" s="51">
        <f>SUM(N4:N15)</f>
        <v>12725</v>
      </c>
      <c r="O16" s="49">
        <f>SUM(O4:O15)</f>
        <v>413056</v>
      </c>
      <c r="P16" s="52"/>
    </row>
    <row r="17" spans="1:16" s="26" customFormat="1" ht="24.75" customHeight="1" x14ac:dyDescent="0.55000000000000004">
      <c r="A17" s="55"/>
      <c r="B17" s="56"/>
      <c r="C17" s="56"/>
      <c r="D17" s="57"/>
      <c r="E17" s="56"/>
      <c r="F17" s="56"/>
      <c r="G17" s="56"/>
      <c r="H17" s="56"/>
      <c r="I17" s="56"/>
      <c r="J17" s="56"/>
      <c r="K17" s="56"/>
      <c r="L17" s="56"/>
      <c r="M17" s="56"/>
      <c r="N17" s="58"/>
      <c r="O17" s="56"/>
      <c r="P17" s="35"/>
    </row>
    <row r="18" spans="1:16" s="26" customFormat="1" ht="24.75" customHeight="1" x14ac:dyDescent="0.55000000000000004">
      <c r="A18" s="55"/>
      <c r="B18" s="56"/>
      <c r="C18" s="56"/>
      <c r="D18" s="57"/>
      <c r="E18" s="56"/>
      <c r="F18" s="56"/>
      <c r="G18" s="56"/>
      <c r="H18" s="56"/>
      <c r="I18" s="56"/>
      <c r="J18" s="56"/>
      <c r="K18" s="56"/>
      <c r="L18" s="56"/>
      <c r="M18" s="56"/>
      <c r="N18" s="58"/>
      <c r="O18" s="56"/>
      <c r="P18" s="35"/>
    </row>
    <row r="19" spans="1:16" s="26" customFormat="1" ht="24.75" customHeight="1" x14ac:dyDescent="0.55000000000000004">
      <c r="A19" s="55"/>
      <c r="B19" s="56"/>
      <c r="C19" s="56"/>
      <c r="D19" s="57"/>
      <c r="E19" s="56"/>
      <c r="F19" s="56"/>
      <c r="G19" s="56"/>
      <c r="H19" s="56"/>
      <c r="I19" s="56"/>
      <c r="J19" s="56"/>
      <c r="K19" s="56"/>
      <c r="L19" s="56"/>
      <c r="M19" s="56"/>
      <c r="N19" s="58"/>
      <c r="O19" s="56"/>
      <c r="P19" s="35"/>
    </row>
    <row r="20" spans="1:16" s="26" customFormat="1" ht="24.75" customHeight="1" x14ac:dyDescent="0.55000000000000004">
      <c r="A20" s="55"/>
      <c r="B20" s="56"/>
      <c r="C20" s="56"/>
      <c r="D20" s="57"/>
      <c r="E20" s="56"/>
      <c r="F20" s="56"/>
      <c r="G20" s="56"/>
      <c r="H20" s="56"/>
      <c r="I20" s="56"/>
      <c r="J20" s="56"/>
      <c r="K20" s="56"/>
      <c r="L20" s="56"/>
      <c r="M20" s="56"/>
      <c r="N20" s="58"/>
      <c r="O20" s="56"/>
      <c r="P20" s="35"/>
    </row>
    <row r="21" spans="1:16" s="26" customFormat="1" ht="24.75" customHeight="1" x14ac:dyDescent="0.55000000000000004">
      <c r="A21" s="55"/>
      <c r="B21" s="56"/>
      <c r="C21" s="56"/>
      <c r="D21" s="57"/>
      <c r="E21" s="56"/>
      <c r="F21" s="56"/>
      <c r="G21" s="56"/>
      <c r="H21" s="56"/>
      <c r="I21" s="56"/>
      <c r="J21" s="56"/>
      <c r="K21" s="56"/>
      <c r="L21" s="56"/>
      <c r="M21" s="56"/>
      <c r="N21" s="58"/>
      <c r="O21" s="56"/>
      <c r="P21" s="35"/>
    </row>
    <row r="22" spans="1:16" s="26" customFormat="1" ht="24.75" customHeight="1" x14ac:dyDescent="0.55000000000000004">
      <c r="A22" s="55"/>
      <c r="B22" s="56"/>
      <c r="C22" s="56"/>
      <c r="D22" s="57"/>
      <c r="E22" s="56"/>
      <c r="F22" s="56"/>
      <c r="G22" s="56"/>
      <c r="H22" s="56"/>
      <c r="I22" s="56"/>
      <c r="J22" s="56"/>
      <c r="K22" s="56"/>
      <c r="L22" s="56"/>
      <c r="M22" s="56"/>
      <c r="N22" s="58"/>
      <c r="O22" s="56"/>
      <c r="P22" s="35"/>
    </row>
    <row r="23" spans="1:16" s="26" customFormat="1" ht="24.75" customHeight="1" x14ac:dyDescent="0.55000000000000004">
      <c r="A23" s="55"/>
      <c r="B23" s="56"/>
      <c r="C23" s="56"/>
      <c r="D23" s="57"/>
      <c r="E23" s="56"/>
      <c r="F23" s="56"/>
      <c r="G23" s="56"/>
      <c r="H23" s="56"/>
      <c r="I23" s="56"/>
      <c r="J23" s="56"/>
      <c r="K23" s="56"/>
      <c r="L23" s="56"/>
      <c r="M23" s="56" t="s">
        <v>15</v>
      </c>
      <c r="N23" s="58">
        <v>11000</v>
      </c>
      <c r="O23" s="56"/>
      <c r="P23" s="35"/>
    </row>
    <row r="24" spans="1:16" s="26" customFormat="1" ht="24.75" customHeight="1" x14ac:dyDescent="0.55000000000000004">
      <c r="A24" s="55"/>
      <c r="B24" s="56"/>
      <c r="C24" s="56"/>
      <c r="D24" s="57"/>
      <c r="E24" s="56"/>
      <c r="F24" s="56"/>
      <c r="G24" s="56"/>
      <c r="H24" s="56"/>
      <c r="I24" s="56"/>
      <c r="J24" s="56"/>
      <c r="K24" s="56"/>
      <c r="L24" s="56"/>
      <c r="M24" s="70" t="s">
        <v>29</v>
      </c>
      <c r="N24" s="58">
        <v>23000</v>
      </c>
      <c r="O24" s="56"/>
      <c r="P24" s="35"/>
    </row>
    <row r="25" spans="1:16" s="26" customFormat="1" ht="24.75" customHeight="1" x14ac:dyDescent="0.55000000000000004">
      <c r="A25" s="55"/>
      <c r="B25" s="56"/>
      <c r="C25" s="56"/>
      <c r="D25" s="57"/>
      <c r="E25" s="56"/>
      <c r="F25" s="56"/>
      <c r="G25" s="56"/>
      <c r="H25" s="56"/>
      <c r="I25" s="56"/>
      <c r="J25" s="56"/>
      <c r="K25" s="56"/>
      <c r="L25" s="56"/>
      <c r="M25" s="56" t="s">
        <v>16</v>
      </c>
      <c r="N25" s="58">
        <v>28400</v>
      </c>
      <c r="O25" s="56"/>
      <c r="P25" s="35"/>
    </row>
    <row r="26" spans="1:16" s="26" customFormat="1" ht="24.75" customHeight="1" x14ac:dyDescent="0.55000000000000004">
      <c r="A26" s="55"/>
      <c r="B26" s="56"/>
      <c r="C26" s="56"/>
      <c r="D26" s="57"/>
      <c r="E26" s="56"/>
      <c r="F26" s="56"/>
      <c r="G26" s="56"/>
      <c r="H26" s="56"/>
      <c r="I26" s="56"/>
      <c r="J26" s="56"/>
      <c r="K26" s="56"/>
      <c r="L26" s="56"/>
      <c r="M26" s="71" t="s">
        <v>17</v>
      </c>
      <c r="N26" s="58">
        <v>108800</v>
      </c>
      <c r="O26" s="56"/>
      <c r="P26" s="35"/>
    </row>
    <row r="27" spans="1:16" s="26" customFormat="1" ht="24.75" customHeight="1" x14ac:dyDescent="0.55000000000000004">
      <c r="A27" s="55"/>
      <c r="B27" s="56"/>
      <c r="C27" s="56"/>
      <c r="D27" s="57"/>
      <c r="E27" s="56"/>
      <c r="F27" s="56"/>
      <c r="G27" s="56"/>
      <c r="H27" s="56"/>
      <c r="I27" s="56"/>
      <c r="J27" s="56"/>
      <c r="K27" s="56"/>
      <c r="L27" s="56"/>
      <c r="M27" s="56" t="s">
        <v>32</v>
      </c>
      <c r="N27" s="58">
        <v>27131</v>
      </c>
      <c r="O27" s="56"/>
      <c r="P27" s="35"/>
    </row>
    <row r="28" spans="1:16" s="26" customFormat="1" ht="24.75" customHeight="1" x14ac:dyDescent="0.55000000000000004">
      <c r="A28" s="55"/>
      <c r="B28" s="56"/>
      <c r="C28" s="56"/>
      <c r="D28" s="57"/>
      <c r="E28" s="56"/>
      <c r="F28" s="56"/>
      <c r="G28" s="56"/>
      <c r="H28" s="56"/>
      <c r="I28" s="56"/>
      <c r="J28" s="56"/>
      <c r="K28" s="56"/>
      <c r="L28" s="56"/>
      <c r="M28" s="56" t="s">
        <v>18</v>
      </c>
      <c r="N28" s="58">
        <v>202000</v>
      </c>
      <c r="O28" s="56"/>
      <c r="P28" s="35"/>
    </row>
    <row r="29" spans="1:16" s="26" customFormat="1" ht="24.75" customHeight="1" x14ac:dyDescent="0.55000000000000004">
      <c r="A29" s="55"/>
      <c r="B29" s="56"/>
      <c r="C29" s="56"/>
      <c r="D29" s="57"/>
      <c r="E29" s="56"/>
      <c r="F29" s="56"/>
      <c r="G29" s="56"/>
      <c r="H29" s="56"/>
      <c r="I29" s="56"/>
      <c r="J29" s="56"/>
      <c r="K29" s="56"/>
      <c r="L29" s="56"/>
      <c r="M29" s="56" t="s">
        <v>19</v>
      </c>
      <c r="N29" s="58">
        <v>12725</v>
      </c>
      <c r="O29" s="56"/>
      <c r="P29" s="35"/>
    </row>
    <row r="30" spans="1:16" s="26" customFormat="1" ht="24.75" customHeight="1" x14ac:dyDescent="0.55000000000000004">
      <c r="A30" s="55"/>
      <c r="B30" s="56"/>
      <c r="C30" s="56"/>
      <c r="D30" s="57"/>
      <c r="E30" s="56"/>
      <c r="F30" s="56"/>
      <c r="G30" s="56"/>
      <c r="H30" s="56"/>
      <c r="I30" s="56"/>
      <c r="J30" s="56"/>
      <c r="K30" s="56"/>
      <c r="L30" s="56"/>
      <c r="M30" s="56"/>
      <c r="N30" s="58"/>
      <c r="O30" s="56"/>
      <c r="P30" s="35"/>
    </row>
    <row r="31" spans="1:16" s="26" customFormat="1" ht="24.75" customHeight="1" x14ac:dyDescent="0.55000000000000004">
      <c r="A31" s="55"/>
      <c r="B31" s="56"/>
      <c r="C31" s="56"/>
      <c r="D31" s="57"/>
      <c r="E31" s="56"/>
      <c r="F31" s="56"/>
      <c r="G31" s="56"/>
      <c r="H31" s="56"/>
      <c r="I31" s="56"/>
      <c r="J31" s="56"/>
      <c r="K31" s="56"/>
      <c r="L31" s="56"/>
      <c r="M31" s="56"/>
      <c r="N31" s="58"/>
      <c r="O31" s="56"/>
      <c r="P31" s="35"/>
    </row>
    <row r="32" spans="1:16" s="26" customFormat="1" ht="24.75" customHeight="1" x14ac:dyDescent="0.55000000000000004">
      <c r="A32" s="55"/>
      <c r="B32" s="56"/>
      <c r="C32" s="56"/>
      <c r="D32" s="57"/>
      <c r="E32" s="56"/>
      <c r="F32" s="56"/>
      <c r="G32" s="56"/>
      <c r="H32" s="56"/>
      <c r="I32" s="56"/>
      <c r="J32" s="56"/>
      <c r="K32" s="56"/>
      <c r="L32" s="56"/>
      <c r="M32" s="56"/>
      <c r="N32" s="58"/>
      <c r="O32" s="56"/>
      <c r="P32" s="35"/>
    </row>
    <row r="33" spans="1:16" s="26" customFormat="1" ht="24.75" customHeight="1" x14ac:dyDescent="0.55000000000000004">
      <c r="A33" s="55"/>
      <c r="B33" s="56"/>
      <c r="C33" s="56"/>
      <c r="D33" s="57"/>
      <c r="E33" s="56"/>
      <c r="F33" s="56"/>
      <c r="G33" s="56"/>
      <c r="H33" s="56"/>
      <c r="I33" s="56"/>
      <c r="J33" s="56"/>
      <c r="K33" s="56"/>
      <c r="L33" s="56"/>
      <c r="M33" s="56"/>
      <c r="N33" s="58"/>
      <c r="O33" s="56"/>
      <c r="P33" s="35"/>
    </row>
    <row r="34" spans="1:16" s="26" customFormat="1" ht="24.75" customHeight="1" x14ac:dyDescent="0.55000000000000004">
      <c r="A34" s="55"/>
      <c r="B34" s="56"/>
      <c r="C34" s="56"/>
      <c r="D34" s="57"/>
      <c r="E34" s="56"/>
      <c r="F34" s="56"/>
      <c r="G34" s="56"/>
      <c r="H34" s="56"/>
      <c r="I34" s="56"/>
      <c r="J34" s="56"/>
      <c r="K34" s="56"/>
      <c r="L34" s="56"/>
      <c r="M34" s="56"/>
      <c r="N34" s="58"/>
      <c r="O34" s="56"/>
      <c r="P34" s="35"/>
    </row>
    <row r="35" spans="1:16" s="26" customFormat="1" ht="24.75" customHeight="1" x14ac:dyDescent="0.55000000000000004">
      <c r="A35" s="55"/>
      <c r="B35" s="56"/>
      <c r="C35" s="56"/>
      <c r="D35" s="57"/>
      <c r="E35" s="56"/>
      <c r="F35" s="56"/>
      <c r="G35" s="56"/>
      <c r="H35" s="56"/>
      <c r="I35" s="56"/>
      <c r="J35" s="56"/>
      <c r="K35" s="56"/>
      <c r="L35" s="56"/>
      <c r="M35" s="56"/>
      <c r="N35" s="58"/>
      <c r="O35" s="56"/>
      <c r="P35" s="35"/>
    </row>
    <row r="36" spans="1:16" s="26" customFormat="1" ht="24.75" customHeight="1" x14ac:dyDescent="0.55000000000000004">
      <c r="A36" s="55"/>
      <c r="B36" s="56"/>
      <c r="C36" s="56"/>
      <c r="D36" s="57"/>
      <c r="E36" s="56"/>
      <c r="F36" s="56"/>
      <c r="G36" s="56"/>
      <c r="H36" s="56"/>
      <c r="I36" s="56"/>
      <c r="J36" s="56"/>
      <c r="K36" s="56"/>
      <c r="L36" s="56"/>
      <c r="M36" s="56"/>
      <c r="N36" s="58"/>
      <c r="O36" s="56"/>
      <c r="P36" s="35"/>
    </row>
    <row r="37" spans="1:16" s="26" customFormat="1" ht="24.75" customHeight="1" x14ac:dyDescent="0.55000000000000004">
      <c r="A37" s="55"/>
      <c r="B37" s="56"/>
      <c r="C37" s="56"/>
      <c r="D37" s="57"/>
      <c r="E37" s="56"/>
      <c r="F37" s="56"/>
      <c r="G37" s="56"/>
      <c r="H37" s="56"/>
      <c r="I37" s="56"/>
      <c r="J37" s="56"/>
      <c r="K37" s="56"/>
      <c r="L37" s="56"/>
      <c r="M37" s="56"/>
      <c r="N37" s="58"/>
      <c r="O37" s="56"/>
      <c r="P37" s="35"/>
    </row>
    <row r="38" spans="1:16" s="26" customFormat="1" ht="24.75" customHeight="1" x14ac:dyDescent="0.55000000000000004">
      <c r="A38" s="55"/>
      <c r="B38" s="56"/>
      <c r="C38" s="56"/>
      <c r="D38" s="57"/>
      <c r="E38" s="56"/>
      <c r="F38" s="56"/>
      <c r="G38" s="56"/>
      <c r="H38" s="56"/>
      <c r="I38" s="56"/>
      <c r="J38" s="56"/>
      <c r="K38" s="56"/>
      <c r="L38" s="56"/>
      <c r="M38" s="56"/>
      <c r="N38" s="58"/>
      <c r="O38" s="56"/>
      <c r="P38" s="35"/>
    </row>
    <row r="39" spans="1:16" s="26" customFormat="1" ht="24.75" customHeight="1" x14ac:dyDescent="0.55000000000000004">
      <c r="A39" s="55"/>
      <c r="B39" s="56"/>
      <c r="C39" s="56"/>
      <c r="D39" s="57"/>
      <c r="E39" s="56"/>
      <c r="F39" s="56"/>
      <c r="G39" s="56"/>
      <c r="H39" s="56"/>
      <c r="I39" s="56"/>
      <c r="J39" s="56"/>
      <c r="K39" s="56"/>
      <c r="L39" s="56"/>
      <c r="M39" s="56"/>
      <c r="N39" s="58"/>
      <c r="O39" s="56"/>
      <c r="P39" s="35"/>
    </row>
    <row r="40" spans="1:16" s="26" customFormat="1" ht="24.75" customHeight="1" x14ac:dyDescent="0.55000000000000004">
      <c r="A40" s="55"/>
      <c r="B40" s="56"/>
      <c r="C40" s="56"/>
      <c r="D40" s="57"/>
      <c r="E40" s="56"/>
      <c r="F40" s="56"/>
      <c r="G40" s="56"/>
      <c r="H40" s="56"/>
      <c r="I40" s="56"/>
      <c r="J40" s="56"/>
      <c r="K40" s="56"/>
      <c r="L40" s="56"/>
      <c r="M40" s="56"/>
      <c r="N40" s="58"/>
      <c r="O40" s="56"/>
      <c r="P40" s="35"/>
    </row>
    <row r="41" spans="1:16" s="26" customFormat="1" ht="24.75" customHeight="1" x14ac:dyDescent="0.55000000000000004">
      <c r="A41" s="55"/>
      <c r="B41" s="56"/>
      <c r="C41" s="56"/>
      <c r="D41" s="57"/>
      <c r="E41" s="56"/>
      <c r="F41" s="56"/>
      <c r="G41" s="56"/>
      <c r="H41" s="56"/>
      <c r="I41" s="56"/>
      <c r="J41" s="56"/>
      <c r="K41" s="56"/>
      <c r="L41" s="56"/>
      <c r="M41" s="56"/>
      <c r="N41" s="58"/>
      <c r="O41" s="56"/>
      <c r="P41" s="35"/>
    </row>
    <row r="42" spans="1:16" s="26" customFormat="1" ht="24.75" customHeight="1" x14ac:dyDescent="0.55000000000000004">
      <c r="A42" s="55"/>
      <c r="B42" s="56"/>
      <c r="C42" s="56"/>
      <c r="D42" s="57"/>
      <c r="E42" s="56"/>
      <c r="F42" s="56"/>
      <c r="G42" s="56"/>
      <c r="H42" s="56"/>
      <c r="I42" s="56"/>
      <c r="J42" s="56"/>
      <c r="K42" s="56"/>
      <c r="L42" s="56"/>
      <c r="M42" s="56"/>
      <c r="N42" s="58"/>
      <c r="O42" s="56"/>
      <c r="P42" s="35"/>
    </row>
    <row r="43" spans="1:16" s="26" customFormat="1" ht="24.75" customHeight="1" x14ac:dyDescent="0.55000000000000004">
      <c r="A43" s="55"/>
      <c r="B43" s="56"/>
      <c r="C43" s="56"/>
      <c r="D43" s="57"/>
      <c r="E43" s="56"/>
      <c r="F43" s="56"/>
      <c r="G43" s="56"/>
      <c r="H43" s="56"/>
      <c r="I43" s="56"/>
      <c r="J43" s="56"/>
      <c r="K43" s="56"/>
      <c r="L43" s="56"/>
      <c r="M43" s="56"/>
      <c r="N43" s="58"/>
      <c r="O43" s="56"/>
      <c r="P43" s="35"/>
    </row>
    <row r="44" spans="1:16" s="26" customFormat="1" ht="24.75" customHeight="1" x14ac:dyDescent="0.55000000000000004">
      <c r="A44" s="55"/>
      <c r="B44" s="56"/>
      <c r="C44" s="56"/>
      <c r="D44" s="57"/>
      <c r="E44" s="56"/>
      <c r="F44" s="56"/>
      <c r="G44" s="56"/>
      <c r="H44" s="56"/>
      <c r="I44" s="56"/>
      <c r="J44" s="56"/>
      <c r="K44" s="56"/>
      <c r="L44" s="56"/>
      <c r="M44" s="56"/>
      <c r="N44" s="58"/>
      <c r="O44" s="56"/>
      <c r="P44" s="35"/>
    </row>
    <row r="45" spans="1:16" s="26" customFormat="1" ht="24.75" customHeight="1" x14ac:dyDescent="0.55000000000000004">
      <c r="A45" s="55"/>
      <c r="B45" s="56"/>
      <c r="C45" s="56"/>
      <c r="D45" s="57"/>
      <c r="E45" s="56"/>
      <c r="F45" s="56"/>
      <c r="G45" s="56"/>
      <c r="H45" s="56"/>
      <c r="I45" s="56"/>
      <c r="J45" s="56"/>
      <c r="K45" s="56"/>
      <c r="L45" s="56"/>
      <c r="M45" s="56"/>
      <c r="N45" s="58"/>
      <c r="O45" s="56"/>
      <c r="P45" s="35"/>
    </row>
    <row r="46" spans="1:16" s="26" customFormat="1" ht="24.75" customHeight="1" x14ac:dyDescent="0.55000000000000004">
      <c r="A46" s="55"/>
      <c r="B46" s="56"/>
      <c r="C46" s="56"/>
      <c r="D46" s="57"/>
      <c r="E46" s="56"/>
      <c r="F46" s="56"/>
      <c r="G46" s="56"/>
      <c r="H46" s="56"/>
      <c r="I46" s="56"/>
      <c r="J46" s="56"/>
      <c r="K46" s="56"/>
      <c r="L46" s="56"/>
      <c r="M46" s="56"/>
      <c r="N46" s="58"/>
      <c r="O46" s="56"/>
      <c r="P46" s="35"/>
    </row>
    <row r="47" spans="1:16" s="26" customFormat="1" ht="24.75" customHeight="1" x14ac:dyDescent="0.55000000000000004">
      <c r="A47" s="55"/>
      <c r="B47" s="56"/>
      <c r="C47" s="56"/>
      <c r="D47" s="57"/>
      <c r="E47" s="56"/>
      <c r="F47" s="56"/>
      <c r="G47" s="56"/>
      <c r="H47" s="56"/>
      <c r="I47" s="56"/>
      <c r="J47" s="56"/>
      <c r="K47" s="56"/>
      <c r="L47" s="56"/>
      <c r="M47" s="56"/>
      <c r="N47" s="58"/>
      <c r="O47" s="56"/>
      <c r="P47" s="35"/>
    </row>
    <row r="48" spans="1:16" s="26" customFormat="1" ht="24.75" customHeight="1" x14ac:dyDescent="0.55000000000000004">
      <c r="A48" s="55"/>
      <c r="B48" s="56"/>
      <c r="C48" s="56"/>
      <c r="D48" s="57"/>
      <c r="E48" s="56"/>
      <c r="F48" s="56"/>
      <c r="G48" s="56"/>
      <c r="H48" s="56"/>
      <c r="I48" s="56"/>
      <c r="J48" s="56"/>
      <c r="K48" s="56"/>
      <c r="L48" s="56"/>
      <c r="M48" s="56"/>
      <c r="N48" s="58"/>
      <c r="O48" s="56"/>
      <c r="P48" s="35"/>
    </row>
    <row r="49" spans="1:16" s="26" customFormat="1" ht="24.75" customHeight="1" x14ac:dyDescent="0.55000000000000004">
      <c r="A49" s="55"/>
      <c r="B49" s="56"/>
      <c r="C49" s="56"/>
      <c r="D49" s="57"/>
      <c r="E49" s="56"/>
      <c r="F49" s="56"/>
      <c r="G49" s="56"/>
      <c r="H49" s="56"/>
      <c r="I49" s="56"/>
      <c r="J49" s="56"/>
      <c r="K49" s="56"/>
      <c r="L49" s="56"/>
      <c r="M49" s="56"/>
      <c r="N49" s="58"/>
      <c r="O49" s="56"/>
      <c r="P49" s="35"/>
    </row>
    <row r="50" spans="1:16" s="26" customFormat="1" ht="24.75" customHeight="1" x14ac:dyDescent="0.55000000000000004">
      <c r="A50" s="55"/>
      <c r="B50" s="56"/>
      <c r="C50" s="56"/>
      <c r="D50" s="57"/>
      <c r="E50" s="56"/>
      <c r="F50" s="56"/>
      <c r="G50" s="56"/>
      <c r="H50" s="56"/>
      <c r="I50" s="56"/>
      <c r="J50" s="56"/>
      <c r="K50" s="56"/>
      <c r="L50" s="56"/>
      <c r="M50" s="56"/>
      <c r="N50" s="58"/>
      <c r="O50" s="56"/>
      <c r="P50" s="35"/>
    </row>
    <row r="51" spans="1:16" s="26" customFormat="1" ht="24.75" customHeight="1" x14ac:dyDescent="0.55000000000000004">
      <c r="A51" s="55"/>
      <c r="B51" s="56"/>
      <c r="C51" s="56"/>
      <c r="D51" s="57"/>
      <c r="E51" s="56"/>
      <c r="F51" s="56"/>
      <c r="G51" s="56"/>
      <c r="H51" s="56"/>
      <c r="I51" s="56"/>
      <c r="J51" s="56"/>
      <c r="K51" s="56"/>
      <c r="L51" s="56"/>
      <c r="M51" s="56"/>
      <c r="N51" s="58"/>
      <c r="O51" s="56"/>
      <c r="P51" s="35"/>
    </row>
    <row r="52" spans="1:16" s="26" customFormat="1" ht="24.75" customHeight="1" x14ac:dyDescent="0.55000000000000004">
      <c r="A52" s="55"/>
      <c r="B52" s="56"/>
      <c r="C52" s="56"/>
      <c r="D52" s="57"/>
      <c r="E52" s="56"/>
      <c r="F52" s="56"/>
      <c r="G52" s="56"/>
      <c r="H52" s="56"/>
      <c r="I52" s="56"/>
      <c r="J52" s="56"/>
      <c r="K52" s="56"/>
      <c r="L52" s="56"/>
      <c r="M52" s="56"/>
      <c r="N52" s="58"/>
      <c r="O52" s="56"/>
      <c r="P52" s="35"/>
    </row>
    <row r="53" spans="1:16" s="26" customFormat="1" ht="24.75" customHeight="1" x14ac:dyDescent="0.55000000000000004">
      <c r="A53" s="55"/>
      <c r="B53" s="56"/>
      <c r="C53" s="56"/>
      <c r="D53" s="57"/>
      <c r="E53" s="56"/>
      <c r="F53" s="56"/>
      <c r="G53" s="56"/>
      <c r="H53" s="56"/>
      <c r="I53" s="56"/>
      <c r="J53" s="56"/>
      <c r="K53" s="56"/>
      <c r="L53" s="56"/>
      <c r="M53" s="56"/>
      <c r="N53" s="58"/>
      <c r="O53" s="56"/>
      <c r="P53" s="35"/>
    </row>
    <row r="54" spans="1:16" x14ac:dyDescent="0.5500000000000000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6" x14ac:dyDescent="0.55000000000000004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6" x14ac:dyDescent="0.55000000000000004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6" x14ac:dyDescent="0.55000000000000004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6" x14ac:dyDescent="0.55000000000000004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6" x14ac:dyDescent="0.55000000000000004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6" x14ac:dyDescent="0.55000000000000004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6" x14ac:dyDescent="0.5500000000000000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6" x14ac:dyDescent="0.55000000000000004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6" x14ac:dyDescent="0.55000000000000004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6" x14ac:dyDescent="0.5500000000000000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x14ac:dyDescent="0.55000000000000004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x14ac:dyDescent="0.55000000000000004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x14ac:dyDescent="0.55000000000000004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x14ac:dyDescent="0.55000000000000004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x14ac:dyDescent="0.55000000000000004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x14ac:dyDescent="0.55000000000000004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x14ac:dyDescent="0.55000000000000004">
      <c r="A71" s="10"/>
      <c r="B71" s="10"/>
      <c r="C71" s="10"/>
      <c r="D71" s="10"/>
      <c r="E71" s="10"/>
      <c r="F71" s="10"/>
      <c r="G71" s="10"/>
      <c r="H71" s="10"/>
      <c r="I71" s="10"/>
      <c r="K71" s="10"/>
      <c r="L71" s="10"/>
      <c r="M71" s="10"/>
      <c r="N71" s="10"/>
    </row>
  </sheetData>
  <mergeCells count="11">
    <mergeCell ref="P2:P3"/>
    <mergeCell ref="A1:P1"/>
    <mergeCell ref="O2:O3"/>
    <mergeCell ref="A2:A3"/>
    <mergeCell ref="N2:N3"/>
    <mergeCell ref="B2:C2"/>
    <mergeCell ref="F2:G2"/>
    <mergeCell ref="H2:I2"/>
    <mergeCell ref="D2:E2"/>
    <mergeCell ref="L2:M2"/>
    <mergeCell ref="J2:K2"/>
  </mergeCells>
  <pageMargins left="0.5" right="0.2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7"/>
  <sheetViews>
    <sheetView topLeftCell="A13" workbookViewId="0">
      <selection activeCell="E18" sqref="E18"/>
    </sheetView>
  </sheetViews>
  <sheetFormatPr defaultRowHeight="23.25" x14ac:dyDescent="0.5"/>
  <cols>
    <col min="1" max="1" width="12.75" style="60" customWidth="1"/>
    <col min="2" max="3" width="9" style="60"/>
    <col min="4" max="4" width="13.25" style="60" customWidth="1"/>
    <col min="5" max="5" width="15.25" style="60" customWidth="1"/>
    <col min="6" max="16384" width="9" style="60"/>
  </cols>
  <sheetData>
    <row r="1" spans="1:5" x14ac:dyDescent="0.5">
      <c r="A1" s="87" t="s">
        <v>45</v>
      </c>
      <c r="B1" s="87"/>
      <c r="C1" s="87"/>
      <c r="D1" s="87"/>
      <c r="E1" s="87"/>
    </row>
    <row r="2" spans="1:5" x14ac:dyDescent="0.5">
      <c r="A2" s="88" t="s">
        <v>0</v>
      </c>
      <c r="B2" s="87" t="s">
        <v>46</v>
      </c>
      <c r="C2" s="87"/>
      <c r="D2" s="88" t="s">
        <v>49</v>
      </c>
      <c r="E2" s="88" t="s">
        <v>14</v>
      </c>
    </row>
    <row r="3" spans="1:5" ht="24" customHeight="1" x14ac:dyDescent="0.5">
      <c r="A3" s="88"/>
      <c r="B3" s="61" t="s">
        <v>47</v>
      </c>
      <c r="C3" s="61" t="s">
        <v>48</v>
      </c>
      <c r="D3" s="88"/>
      <c r="E3" s="88"/>
    </row>
    <row r="4" spans="1:5" x14ac:dyDescent="0.5">
      <c r="A4" s="61" t="s">
        <v>2</v>
      </c>
      <c r="B4" s="61">
        <v>12</v>
      </c>
      <c r="C4" s="64">
        <f>B4*120</f>
        <v>1440</v>
      </c>
      <c r="D4" s="63">
        <v>49320</v>
      </c>
      <c r="E4" s="66">
        <f>C4+D4</f>
        <v>50760</v>
      </c>
    </row>
    <row r="5" spans="1:5" x14ac:dyDescent="0.5">
      <c r="A5" s="61" t="s">
        <v>25</v>
      </c>
      <c r="B5" s="61">
        <v>13</v>
      </c>
      <c r="C5" s="64">
        <f>B5*120</f>
        <v>1560</v>
      </c>
      <c r="D5" s="63">
        <v>76230</v>
      </c>
      <c r="E5" s="67">
        <f>C5+D5</f>
        <v>77790</v>
      </c>
    </row>
    <row r="6" spans="1:5" x14ac:dyDescent="0.5">
      <c r="A6" s="61" t="s">
        <v>7</v>
      </c>
      <c r="B6" s="61">
        <v>7</v>
      </c>
      <c r="C6" s="65">
        <f>B6*120</f>
        <v>840</v>
      </c>
      <c r="D6" s="63">
        <v>33330</v>
      </c>
      <c r="E6" s="67">
        <f>C6+D6</f>
        <v>34170</v>
      </c>
    </row>
    <row r="7" spans="1:5" x14ac:dyDescent="0.5">
      <c r="A7" s="61" t="s">
        <v>4</v>
      </c>
      <c r="B7" s="61">
        <v>2</v>
      </c>
      <c r="C7" s="65">
        <f t="shared" ref="C7:C16" si="0">B7*120</f>
        <v>240</v>
      </c>
      <c r="D7" s="63">
        <v>24630</v>
      </c>
      <c r="E7" s="67">
        <f t="shared" ref="E7:E15" si="1">C7+D7</f>
        <v>24870</v>
      </c>
    </row>
    <row r="8" spans="1:5" x14ac:dyDescent="0.5">
      <c r="A8" s="61" t="s">
        <v>30</v>
      </c>
      <c r="B8" s="61">
        <v>14</v>
      </c>
      <c r="C8" s="64">
        <f t="shared" si="0"/>
        <v>1680</v>
      </c>
      <c r="D8" s="63">
        <v>44130</v>
      </c>
      <c r="E8" s="67">
        <f t="shared" si="1"/>
        <v>45810</v>
      </c>
    </row>
    <row r="9" spans="1:5" x14ac:dyDescent="0.5">
      <c r="A9" s="61" t="s">
        <v>5</v>
      </c>
      <c r="B9" s="61">
        <v>8</v>
      </c>
      <c r="C9" s="65">
        <f t="shared" si="0"/>
        <v>960</v>
      </c>
      <c r="D9" s="63">
        <v>17010</v>
      </c>
      <c r="E9" s="67">
        <f t="shared" si="1"/>
        <v>17970</v>
      </c>
    </row>
    <row r="10" spans="1:5" x14ac:dyDescent="0.5">
      <c r="A10" s="61" t="s">
        <v>31</v>
      </c>
      <c r="B10" s="61">
        <v>18</v>
      </c>
      <c r="C10" s="64">
        <f t="shared" si="0"/>
        <v>2160</v>
      </c>
      <c r="D10" s="63">
        <v>53730</v>
      </c>
      <c r="E10" s="67">
        <f t="shared" si="1"/>
        <v>55890</v>
      </c>
    </row>
    <row r="11" spans="1:5" x14ac:dyDescent="0.5">
      <c r="A11" s="61" t="s">
        <v>10</v>
      </c>
      <c r="B11" s="61">
        <v>9</v>
      </c>
      <c r="C11" s="64">
        <f t="shared" si="0"/>
        <v>1080</v>
      </c>
      <c r="D11" s="63">
        <v>26940</v>
      </c>
      <c r="E11" s="67">
        <f t="shared" si="1"/>
        <v>28020</v>
      </c>
    </row>
    <row r="12" spans="1:5" x14ac:dyDescent="0.5">
      <c r="A12" s="61" t="s">
        <v>6</v>
      </c>
      <c r="B12" s="61">
        <v>6</v>
      </c>
      <c r="C12" s="65">
        <f t="shared" si="0"/>
        <v>720</v>
      </c>
      <c r="D12" s="63">
        <v>9060</v>
      </c>
      <c r="E12" s="67">
        <f t="shared" si="1"/>
        <v>9780</v>
      </c>
    </row>
    <row r="13" spans="1:5" x14ac:dyDescent="0.5">
      <c r="A13" s="61" t="s">
        <v>13</v>
      </c>
      <c r="B13" s="68">
        <v>7</v>
      </c>
      <c r="C13" s="62">
        <f t="shared" si="0"/>
        <v>840</v>
      </c>
      <c r="D13" s="62">
        <v>25710</v>
      </c>
      <c r="E13" s="62">
        <f t="shared" si="1"/>
        <v>26550</v>
      </c>
    </row>
    <row r="14" spans="1:5" x14ac:dyDescent="0.5">
      <c r="A14" s="61" t="s">
        <v>12</v>
      </c>
      <c r="B14" s="72">
        <v>9</v>
      </c>
      <c r="C14" s="62">
        <f t="shared" si="0"/>
        <v>1080</v>
      </c>
      <c r="D14" s="62">
        <v>39690</v>
      </c>
      <c r="E14" s="62">
        <f t="shared" si="1"/>
        <v>40770</v>
      </c>
    </row>
    <row r="15" spans="1:5" x14ac:dyDescent="0.5">
      <c r="A15" s="61" t="s">
        <v>11</v>
      </c>
      <c r="B15" s="72">
        <v>7</v>
      </c>
      <c r="C15" s="62">
        <f t="shared" si="0"/>
        <v>840</v>
      </c>
      <c r="D15" s="62">
        <v>49230</v>
      </c>
      <c r="E15" s="62">
        <f t="shared" si="1"/>
        <v>50070</v>
      </c>
    </row>
    <row r="16" spans="1:5" x14ac:dyDescent="0.5">
      <c r="A16" s="62" t="s">
        <v>14</v>
      </c>
      <c r="B16" s="73">
        <f>SUM(B4:B15)</f>
        <v>112</v>
      </c>
      <c r="C16" s="62">
        <f t="shared" si="0"/>
        <v>13440</v>
      </c>
      <c r="D16" s="66">
        <f>SUM(D4:D15)</f>
        <v>449010</v>
      </c>
      <c r="E16" s="66">
        <f>SUM(E4:E15)</f>
        <v>462450</v>
      </c>
    </row>
    <row r="17" spans="5:5" x14ac:dyDescent="0.5">
      <c r="E17" s="69"/>
    </row>
  </sheetData>
  <mergeCells count="5">
    <mergeCell ref="A1:E1"/>
    <mergeCell ref="B2:C2"/>
    <mergeCell ref="A2:A3"/>
    <mergeCell ref="D2:D3"/>
    <mergeCell ref="E2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รับจ่าย ปี 2562</vt:lpstr>
      <vt:lpstr>จ่าย ปี62</vt:lpstr>
      <vt:lpstr>รับจากสมาชิก</vt:lpstr>
      <vt:lpstr>'จ่าย ปี62'!Print_Area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</dc:creator>
  <cp:lastModifiedBy>ACER</cp:lastModifiedBy>
  <cp:lastPrinted>2020-07-31T09:36:44Z</cp:lastPrinted>
  <dcterms:created xsi:type="dcterms:W3CDTF">2016-01-29T06:36:36Z</dcterms:created>
  <dcterms:modified xsi:type="dcterms:W3CDTF">2020-07-31T09:36:48Z</dcterms:modified>
</cp:coreProperties>
</file>